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4895" windowHeight="9225" activeTab="0"/>
  </bookViews>
  <sheets>
    <sheet name="доп" sheetId="1" r:id="rId1"/>
    <sheet name="договор рубли" sheetId="2" r:id="rId2"/>
    <sheet name="договор" sheetId="3" r:id="rId3"/>
  </sheets>
  <definedNames>
    <definedName name="Z_16EC6760_1442_4272_8005_29CA7926511C_.wvu.Cols" localSheetId="2" hidden="1">'договор'!$B:$C,'договор'!$J:$L,'договор'!$O:$P,'договор'!$V:$W,'договор'!$Z:$Z</definedName>
    <definedName name="Z_16EC6760_1442_4272_8005_29CA7926511C_.wvu.Cols" localSheetId="1" hidden="1">'договор рубли'!$B:$C,'договор рубли'!$J:$L,'договор рубли'!$O:$P,'договор рубли'!$V:$W,'договор рубли'!$Z:$Z</definedName>
    <definedName name="Z_16EC6760_1442_4272_8005_29CA7926511C_.wvu.Cols" localSheetId="0" hidden="1">'доп'!$B:$C,'доп'!$J:$L,'доп'!$O:$P,'доп'!$V:$W,'доп'!$Z:$Z</definedName>
    <definedName name="Z_16EC6760_1442_4272_8005_29CA7926511C_.wvu.PrintArea" localSheetId="2" hidden="1">'договор'!$A$1:$AD$53</definedName>
    <definedName name="Z_16EC6760_1442_4272_8005_29CA7926511C_.wvu.PrintArea" localSheetId="1" hidden="1">'договор рубли'!$A$1:$AD$53</definedName>
    <definedName name="Z_16EC6760_1442_4272_8005_29CA7926511C_.wvu.PrintArea" localSheetId="0" hidden="1">'доп'!$A$1:$AD$40</definedName>
    <definedName name="Z_C54DA720_ECD8_11D6_BF10_0050BA4979E9_.wvu.Cols" localSheetId="2" hidden="1">'договор'!$O:$P,'договор'!$V:$W,'договор'!$Z:$Z</definedName>
    <definedName name="Z_C54DA720_ECD8_11D6_BF10_0050BA4979E9_.wvu.Cols" localSheetId="1" hidden="1">'договор рубли'!$O:$P,'договор рубли'!$V:$W,'договор рубли'!$Z:$Z</definedName>
    <definedName name="Z_C54DA720_ECD8_11D6_BF10_0050BA4979E9_.wvu.Cols" localSheetId="0" hidden="1">'доп'!$O:$P,'доп'!$V:$W,'доп'!$Z:$Z</definedName>
    <definedName name="Z_C54DA720_ECD8_11D6_BF10_0050BA4979E9_.wvu.PrintArea" localSheetId="2" hidden="1">'договор'!$A$1:$AD$53</definedName>
    <definedName name="Z_C54DA720_ECD8_11D6_BF10_0050BA4979E9_.wvu.PrintArea" localSheetId="1" hidden="1">'договор рубли'!$A$1:$AD$53</definedName>
    <definedName name="Z_C54DA720_ECD8_11D6_BF10_0050BA4979E9_.wvu.PrintArea" localSheetId="0" hidden="1">'доп'!$A$1:$AD$40</definedName>
    <definedName name="_xlnm.Print_Area" localSheetId="2">'договор'!$A$1:$AD$52</definedName>
    <definedName name="_xlnm.Print_Area" localSheetId="1">'договор рубли'!$A$1:$AD$52</definedName>
    <definedName name="_xlnm.Print_Area" localSheetId="0">'доп'!$A$1:$AD$40</definedName>
  </definedNames>
  <calcPr fullCalcOnLoad="1"/>
</workbook>
</file>

<file path=xl/sharedStrings.xml><?xml version="1.0" encoding="utf-8"?>
<sst xmlns="http://schemas.openxmlformats.org/spreadsheetml/2006/main" count="305" uniqueCount="97">
  <si>
    <t>Унифицированная форма N КС-2</t>
  </si>
  <si>
    <t>Унифицированная форма № КС- 2</t>
  </si>
  <si>
    <t>Код</t>
  </si>
  <si>
    <t>Форма по ОКУД</t>
  </si>
  <si>
    <t>0322005</t>
  </si>
  <si>
    <t>Инвестор</t>
  </si>
  <si>
    <t>по ОКПО</t>
  </si>
  <si>
    <t xml:space="preserve">         организация, адрес, телефон, факс</t>
  </si>
  <si>
    <t>Заказчик (Генподрядчик)</t>
  </si>
  <si>
    <t>Подрядчик (Субподрядчик)</t>
  </si>
  <si>
    <t>ООО "АЛЬТЕК-СТРОЙ", 123367 г. Москва, Полесский пр-д, д. 16, стр. 4</t>
  </si>
  <si>
    <t>Стройка</t>
  </si>
  <si>
    <t>Объект</t>
  </si>
  <si>
    <t>наименование</t>
  </si>
  <si>
    <t>Вид деятельности по ОКДП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</si>
  <si>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</si>
  <si>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</si>
  <si>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</si>
  <si>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</si>
  <si>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</si>
  <si>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</si>
  <si>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</si>
  <si>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</si>
  <si>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АКТ</t>
  </si>
  <si>
    <t>Сметная (договорная) стоимость в соответствии с договором подряда (субподряда)</t>
  </si>
  <si>
    <t>Наименование работ</t>
  </si>
  <si>
    <t>Единица измерения</t>
  </si>
  <si>
    <t>Количество по смете</t>
  </si>
  <si>
    <t>Выполнено работ</t>
  </si>
  <si>
    <t>по порядку</t>
  </si>
  <si>
    <t>позиции по смете</t>
  </si>
  <si>
    <t xml:space="preserve">количество       </t>
  </si>
  <si>
    <t xml:space="preserve">цена за единицу  </t>
  </si>
  <si>
    <t xml:space="preserve">стоимость          </t>
  </si>
  <si>
    <t xml:space="preserve"> 8</t>
  </si>
  <si>
    <t>Всего</t>
  </si>
  <si>
    <t>Итого</t>
  </si>
  <si>
    <t>в т.ч. НДС -18%</t>
  </si>
  <si>
    <t>Сдал</t>
  </si>
  <si>
    <t>Генеральный директор</t>
  </si>
  <si>
    <t>Белов С Ю</t>
  </si>
  <si>
    <t>должность</t>
  </si>
  <si>
    <t>подпись</t>
  </si>
  <si>
    <t>расшифровка подписи</t>
  </si>
  <si>
    <t>Принял</t>
  </si>
  <si>
    <t>рубли</t>
  </si>
  <si>
    <t>7</t>
  </si>
  <si>
    <t>кв.м.</t>
  </si>
  <si>
    <t>24</t>
  </si>
  <si>
    <t>Договор №7811</t>
  </si>
  <si>
    <t xml:space="preserve">ООО «Ориентал» 119121, РФ, г. Москва, 1-ый Неопалимовский пер., д. 14/16  </t>
  </si>
  <si>
    <t xml:space="preserve">Москва,  Пресненская наб., д.8, стр.1.  </t>
  </si>
  <si>
    <t>22736 евро</t>
  </si>
  <si>
    <t>евро</t>
  </si>
  <si>
    <t>Стеклоизделия</t>
  </si>
  <si>
    <t>Фурнитура DORMA и ТИТАН</t>
  </si>
  <si>
    <t>Стекло бесцветное закаленное 12 мм с отверствиями под фурнитуру с полированной кромкой</t>
  </si>
  <si>
    <t>Титан коннектор стекло-стекло</t>
  </si>
  <si>
    <t>Титан соединитель стекло-стекло</t>
  </si>
  <si>
    <t>Dorma 02,110 верхняя петля</t>
  </si>
  <si>
    <t>Dorma 02,140 ответная часть угловая</t>
  </si>
  <si>
    <t>Dorma 01,106 шарнир</t>
  </si>
  <si>
    <t>Dorma 02,104 Нижняя петля</t>
  </si>
  <si>
    <t>Dorma 19,007 ответная часть</t>
  </si>
  <si>
    <t>Dorma 19,012 Замок с ручкой и личиной Studio-gala</t>
  </si>
  <si>
    <t>23</t>
  </si>
  <si>
    <t>Dorma Подстановочный профиль по нижнему периметру</t>
  </si>
  <si>
    <t>Заказная деталь - коннектор стекло-рама в невидимой зоне</t>
  </si>
  <si>
    <t xml:space="preserve">Монтаж </t>
  </si>
  <si>
    <t>Транспортные расходы</t>
  </si>
  <si>
    <t>шт.</t>
  </si>
  <si>
    <t>42,4</t>
  </si>
  <si>
    <t>м.п.</t>
  </si>
  <si>
    <t>Стальная рама без монтажа</t>
  </si>
  <si>
    <t>1.1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</si>
  <si>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</si>
  <si>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</si>
  <si>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</si>
  <si>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</si>
  <si>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</si>
  <si>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</si>
  <si>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</si>
  <si>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</si>
  <si>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</si>
  <si>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</si>
  <si>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</si>
  <si>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</si>
  <si>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4</t>
  </si>
  <si>
    <t>5</t>
  </si>
  <si>
    <t>Д.А.Николаев</t>
  </si>
  <si>
    <t>Доп.согл№1к Договору №7811 от19.06.09г.</t>
  </si>
  <si>
    <t>Стальная рама для воздуховода</t>
  </si>
  <si>
    <t>1</t>
  </si>
  <si>
    <t xml:space="preserve">              О ПРИЕМКЕ ВЫПОЛНЕННЫХ РАБОТ</t>
  </si>
  <si>
    <t xml:space="preserve">                                           О ПРИЕМКЕ ВЫПОЛНЕННЫХ РАБОТ</t>
  </si>
  <si>
    <t>1023120 рублей</t>
  </si>
  <si>
    <t>18200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</si>
</sst>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[$$-409]* #,##0.00_ ;_-[$$-409]* \-#,##0.00\ ;_-[$$-409]* &quot;-&quot;??_ ;_-@_ "/>
    <numFmt numFmtId="169" formatCode="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_р_._-;\-* #,##0.0000_р_._-;_-* &quot;-&quot;????_р_._-;_-@_-"/>
    <numFmt numFmtId="175" formatCode="_-* #,##0.000_р_._-;\-* #,##0.000_р_._-;_-* &quot;-&quot;????_р_._-;_-@_-"/>
    <numFmt numFmtId="176" formatCode="_-* #,##0.00_р_._-;\-* #,##0.00_р_._-;_-* &quot;-&quot;????_р_._-;_-@_-"/>
    <numFmt numFmtId="177" formatCode="dd/mm/yy"/>
    <numFmt numFmtId="178" formatCode="d/m"/>
    <numFmt numFmtId="179" formatCode="#&quot; &quot;?/10"/>
    <numFmt numFmtId="180" formatCode="#,##0.00_ ;\-#,##0.00\ 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1"/>
      <name val="Times New Roman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2" fillId="0" borderId="15" xfId="0" applyFont="1" applyFill="1" applyBorder="1" applyAlignment="1">
      <alignment/>
    </xf>
    <xf numFmtId="172" fontId="2" fillId="0" borderId="0" xfId="58" applyNumberFormat="1" applyFont="1" applyFill="1" applyAlignment="1">
      <alignment/>
    </xf>
    <xf numFmtId="0" fontId="8" fillId="0" borderId="15" xfId="0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2" fontId="9" fillId="0" borderId="10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justify" vertical="center"/>
    </xf>
    <xf numFmtId="0" fontId="9" fillId="0" borderId="21" xfId="0" applyFont="1" applyFill="1" applyBorder="1" applyAlignment="1">
      <alignment horizontal="justify" vertical="center"/>
    </xf>
    <xf numFmtId="0" fontId="9" fillId="0" borderId="24" xfId="0" applyFont="1" applyFill="1" applyBorder="1" applyAlignment="1">
      <alignment horizontal="justify" vertical="center"/>
    </xf>
    <xf numFmtId="0" fontId="9" fillId="0" borderId="26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center"/>
    </xf>
    <xf numFmtId="0" fontId="9" fillId="0" borderId="27" xfId="0" applyFont="1" applyFill="1" applyBorder="1" applyAlignment="1">
      <alignment horizontal="justify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14" fontId="2" fillId="0" borderId="34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178" fontId="5" fillId="0" borderId="36" xfId="0" applyNumberFormat="1" applyFont="1" applyFill="1" applyBorder="1" applyAlignment="1">
      <alignment horizontal="center"/>
    </xf>
    <xf numFmtId="178" fontId="5" fillId="0" borderId="21" xfId="0" applyNumberFormat="1" applyFont="1" applyFill="1" applyBorder="1" applyAlignment="1">
      <alignment horizontal="center"/>
    </xf>
    <xf numFmtId="178" fontId="5" fillId="0" borderId="3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2" fillId="0" borderId="3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3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="75" zoomScaleNormal="75" zoomScaleSheetLayoutView="75" zoomScalePageLayoutView="0" workbookViewId="0" topLeftCell="A3">
      <selection activeCell="AG24" sqref="AG24"/>
    </sheetView>
  </sheetViews>
  <sheetFormatPr defaultColWidth="9.140625" defaultRowHeight="15"/>
  <cols>
    <col min="1" max="1" width="9.28125" style="2" customWidth="1"/>
    <col min="2" max="3" width="0.85546875" style="2" hidden="1" customWidth="1"/>
    <col min="4" max="4" width="8.00390625" style="2" customWidth="1"/>
    <col min="5" max="5" width="6.00390625" style="2" customWidth="1"/>
    <col min="6" max="6" width="9.140625" style="2" customWidth="1"/>
    <col min="7" max="7" width="10.28125" style="2" customWidth="1"/>
    <col min="8" max="8" width="5.00390625" style="2" bestFit="1" customWidth="1"/>
    <col min="9" max="9" width="41.421875" style="2" customWidth="1"/>
    <col min="10" max="10" width="3.421875" style="2" hidden="1" customWidth="1"/>
    <col min="11" max="11" width="2.7109375" style="2" hidden="1" customWidth="1"/>
    <col min="12" max="12" width="3.00390625" style="2" hidden="1" customWidth="1"/>
    <col min="13" max="13" width="5.7109375" style="2" customWidth="1"/>
    <col min="14" max="14" width="7.57421875" style="2" customWidth="1"/>
    <col min="15" max="15" width="3.28125" style="2" hidden="1" customWidth="1"/>
    <col min="16" max="16" width="2.28125" style="2" hidden="1" customWidth="1"/>
    <col min="17" max="17" width="14.140625" style="2" customWidth="1"/>
    <col min="18" max="18" width="2.140625" style="2" customWidth="1"/>
    <col min="19" max="19" width="1.8515625" style="2" customWidth="1"/>
    <col min="20" max="20" width="3.57421875" style="2" customWidth="1"/>
    <col min="21" max="21" width="7.28125" style="2" customWidth="1"/>
    <col min="22" max="22" width="0.42578125" style="2" hidden="1" customWidth="1"/>
    <col min="23" max="23" width="0.13671875" style="2" hidden="1" customWidth="1"/>
    <col min="24" max="24" width="3.7109375" style="2" customWidth="1"/>
    <col min="25" max="25" width="18.28125" style="2" customWidth="1"/>
    <col min="26" max="26" width="0.13671875" style="2" hidden="1" customWidth="1"/>
    <col min="27" max="27" width="1.421875" style="2" customWidth="1"/>
    <col min="28" max="28" width="6.8515625" style="2" customWidth="1"/>
    <col min="29" max="29" width="9.421875" style="2" customWidth="1"/>
    <col min="30" max="30" width="14.57421875" style="2" customWidth="1"/>
    <col min="31" max="32" width="9.140625" style="2" customWidth="1"/>
    <col min="33" max="33" width="15.00390625" style="2" customWidth="1"/>
    <col min="34" max="16384" width="9.140625" style="2" customWidth="1"/>
  </cols>
  <sheetData>
    <row r="1" spans="18:22" s="1" customFormat="1" ht="19.5" customHeight="1">
      <c r="R1" s="1" t="s">
        <v>0</v>
      </c>
      <c r="V1" s="1" t="s">
        <v>1</v>
      </c>
    </row>
    <row r="2" spans="27:30" ht="17.25" customHeight="1" thickBot="1">
      <c r="AA2" s="171" t="s">
        <v>2</v>
      </c>
      <c r="AB2" s="172"/>
      <c r="AC2" s="172"/>
      <c r="AD2" s="173"/>
    </row>
    <row r="3" spans="22:30" s="3" customFormat="1" ht="12.75">
      <c r="V3" s="150" t="s">
        <v>3</v>
      </c>
      <c r="W3" s="150"/>
      <c r="X3" s="150"/>
      <c r="Y3" s="150"/>
      <c r="Z3" s="151"/>
      <c r="AA3" s="174" t="s">
        <v>4</v>
      </c>
      <c r="AB3" s="175"/>
      <c r="AC3" s="175"/>
      <c r="AD3" s="176"/>
    </row>
    <row r="4" spans="1:30" s="3" customFormat="1" ht="15.75" customHeight="1">
      <c r="A4" s="3" t="s">
        <v>5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4" t="s">
        <v>6</v>
      </c>
      <c r="Z4" s="4" t="s">
        <v>6</v>
      </c>
      <c r="AA4" s="165"/>
      <c r="AB4" s="166"/>
      <c r="AC4" s="166"/>
      <c r="AD4" s="167"/>
    </row>
    <row r="5" spans="14:30" s="6" customFormat="1" ht="12.75" customHeight="1">
      <c r="N5" s="6" t="s">
        <v>7</v>
      </c>
      <c r="S5" s="7"/>
      <c r="AA5" s="155"/>
      <c r="AB5" s="156"/>
      <c r="AC5" s="156"/>
      <c r="AD5" s="157"/>
    </row>
    <row r="6" spans="1:30" s="3" customFormat="1" ht="13.5" customHeight="1">
      <c r="A6" s="3" t="s">
        <v>8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4" t="s">
        <v>6</v>
      </c>
      <c r="Z6" s="4" t="s">
        <v>6</v>
      </c>
      <c r="AA6" s="158"/>
      <c r="AB6" s="159"/>
      <c r="AC6" s="159"/>
      <c r="AD6" s="160"/>
    </row>
    <row r="7" spans="8:30" s="6" customFormat="1" ht="11.25" customHeight="1">
      <c r="H7" s="7"/>
      <c r="N7" s="6" t="s">
        <v>7</v>
      </c>
      <c r="S7" s="7"/>
      <c r="AA7" s="155"/>
      <c r="AB7" s="156"/>
      <c r="AC7" s="156"/>
      <c r="AD7" s="157"/>
    </row>
    <row r="8" spans="1:30" s="3" customFormat="1" ht="14.25" customHeight="1">
      <c r="A8" s="3" t="s">
        <v>9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4" t="s">
        <v>6</v>
      </c>
      <c r="Z8" s="4" t="s">
        <v>6</v>
      </c>
      <c r="AA8" s="158"/>
      <c r="AB8" s="159"/>
      <c r="AC8" s="159"/>
      <c r="AD8" s="160"/>
    </row>
    <row r="9" spans="8:30" s="6" customFormat="1" ht="14.25" customHeight="1">
      <c r="H9" s="7"/>
      <c r="N9" s="6" t="s">
        <v>7</v>
      </c>
      <c r="S9" s="7"/>
      <c r="AA9" s="162"/>
      <c r="AB9" s="163"/>
      <c r="AC9" s="163"/>
      <c r="AD9" s="164"/>
    </row>
    <row r="10" spans="1:30" s="3" customFormat="1" ht="15" customHeight="1">
      <c r="A10" s="3" t="s">
        <v>11</v>
      </c>
      <c r="C10" s="5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9"/>
      <c r="AA10" s="165"/>
      <c r="AB10" s="166"/>
      <c r="AC10" s="166"/>
      <c r="AD10" s="167"/>
    </row>
    <row r="11" spans="1:30" s="3" customFormat="1" ht="19.5" customHeight="1">
      <c r="A11" s="3" t="s">
        <v>12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70"/>
      <c r="AA11" s="165"/>
      <c r="AB11" s="166"/>
      <c r="AC11" s="166"/>
      <c r="AD11" s="167"/>
    </row>
    <row r="12" spans="9:30" s="6" customFormat="1" ht="18" customHeight="1">
      <c r="I12" s="7" t="s">
        <v>13</v>
      </c>
      <c r="T12" s="140" t="s">
        <v>14</v>
      </c>
      <c r="U12" s="140"/>
      <c r="V12" s="140"/>
      <c r="W12" s="140"/>
      <c r="X12" s="140"/>
      <c r="Y12" s="140"/>
      <c r="Z12" s="140"/>
      <c r="AA12" s="141">
        <v>37953</v>
      </c>
      <c r="AB12" s="142"/>
      <c r="AC12" s="142"/>
      <c r="AD12" s="143"/>
    </row>
    <row r="13" spans="16:31" s="3" customFormat="1" ht="36" customHeight="1">
      <c r="P13" s="4"/>
      <c r="Q13" s="4"/>
      <c r="R13" s="144"/>
      <c r="S13" s="144"/>
      <c r="T13" s="144"/>
      <c r="U13" s="144"/>
      <c r="V13" s="144"/>
      <c r="W13" s="144"/>
      <c r="X13" s="144"/>
      <c r="Y13" s="145"/>
      <c r="Z13" s="8" t="s">
        <v>15</v>
      </c>
      <c r="AA13" s="146" t="s">
        <v>90</v>
      </c>
      <c r="AB13" s="147"/>
      <c r="AC13" s="147"/>
      <c r="AD13" s="148"/>
      <c r="AE13" s="26"/>
    </row>
    <row r="14" spans="25:31" s="3" customFormat="1" ht="19.5" customHeight="1">
      <c r="Y14" s="4" t="s">
        <v>16</v>
      </c>
      <c r="Z14" s="9" t="s">
        <v>16</v>
      </c>
      <c r="AA14" s="149">
        <v>18</v>
      </c>
      <c r="AB14" s="74"/>
      <c r="AC14" s="10">
        <v>9</v>
      </c>
      <c r="AD14" s="11">
        <v>2009</v>
      </c>
      <c r="AE14" s="26"/>
    </row>
    <row r="15" spans="23:30" s="3" customFormat="1" ht="21.75" customHeight="1" thickBot="1">
      <c r="W15" s="150" t="s">
        <v>17</v>
      </c>
      <c r="X15" s="150"/>
      <c r="Y15" s="150"/>
      <c r="Z15" s="151"/>
      <c r="AA15" s="152"/>
      <c r="AB15" s="153"/>
      <c r="AC15" s="153"/>
      <c r="AD15" s="154"/>
    </row>
    <row r="16" spans="23:30" s="3" customFormat="1" ht="15" customHeight="1" thickBot="1">
      <c r="W16" s="4"/>
      <c r="X16" s="4"/>
      <c r="Y16" s="4"/>
      <c r="Z16" s="12"/>
      <c r="AA16" s="13"/>
      <c r="AB16" s="13"/>
      <c r="AC16" s="13"/>
      <c r="AD16" s="13"/>
    </row>
    <row r="17" spans="9:27" s="1" customFormat="1" ht="15.75" customHeight="1">
      <c r="I17" s="14"/>
      <c r="L17" s="121" t="s">
        <v>18</v>
      </c>
      <c r="M17" s="122"/>
      <c r="N17" s="122"/>
      <c r="O17" s="125" t="s">
        <v>19</v>
      </c>
      <c r="P17" s="125"/>
      <c r="Q17" s="125"/>
      <c r="R17" s="126"/>
      <c r="S17" s="15"/>
      <c r="T17" s="129" t="s">
        <v>20</v>
      </c>
      <c r="U17" s="130"/>
      <c r="V17" s="130"/>
      <c r="W17" s="130"/>
      <c r="X17" s="130"/>
      <c r="Y17" s="130"/>
      <c r="Z17" s="130"/>
      <c r="AA17" s="131"/>
    </row>
    <row r="18" spans="9:27" s="1" customFormat="1" ht="15.75" customHeight="1">
      <c r="I18" s="14"/>
      <c r="L18" s="123"/>
      <c r="M18" s="124"/>
      <c r="N18" s="124"/>
      <c r="O18" s="127"/>
      <c r="P18" s="127"/>
      <c r="Q18" s="127"/>
      <c r="R18" s="128"/>
      <c r="T18" s="132" t="s">
        <v>21</v>
      </c>
      <c r="U18" s="133"/>
      <c r="V18" s="133"/>
      <c r="W18" s="133"/>
      <c r="X18" s="133" t="s">
        <v>22</v>
      </c>
      <c r="Y18" s="133"/>
      <c r="Z18" s="133"/>
      <c r="AA18" s="134"/>
    </row>
    <row r="19" spans="9:28" s="16" customFormat="1" ht="18" customHeight="1" thickBot="1">
      <c r="I19" s="17" t="s">
        <v>23</v>
      </c>
      <c r="J19" s="18" t="s">
        <v>23</v>
      </c>
      <c r="K19" s="18"/>
      <c r="L19" s="135" t="s">
        <v>48</v>
      </c>
      <c r="M19" s="136"/>
      <c r="N19" s="136"/>
      <c r="O19" s="137">
        <v>40092</v>
      </c>
      <c r="P19" s="137"/>
      <c r="Q19" s="137"/>
      <c r="R19" s="138"/>
      <c r="T19" s="139">
        <v>40087</v>
      </c>
      <c r="U19" s="137"/>
      <c r="V19" s="137"/>
      <c r="W19" s="137"/>
      <c r="X19" s="137">
        <v>40091</v>
      </c>
      <c r="Y19" s="137"/>
      <c r="Z19" s="137"/>
      <c r="AA19" s="138"/>
      <c r="AB19" s="27"/>
    </row>
    <row r="20" spans="8:29" s="3" customFormat="1" ht="16.5" customHeight="1">
      <c r="H20" s="96" t="s">
        <v>93</v>
      </c>
      <c r="I20" s="96"/>
      <c r="J20" s="96"/>
      <c r="K20" s="96"/>
      <c r="L20" s="96"/>
      <c r="M20" s="96"/>
      <c r="N20" s="96"/>
      <c r="O20" s="96"/>
      <c r="P20" s="96"/>
      <c r="Q20" s="96"/>
      <c r="T20" s="30"/>
      <c r="U20" s="28"/>
      <c r="AB20" s="29"/>
      <c r="AC20" s="29"/>
    </row>
    <row r="21" spans="1:30" s="3" customFormat="1" ht="17.25" customHeight="1">
      <c r="A21" s="33" t="s">
        <v>24</v>
      </c>
      <c r="B21" s="34"/>
      <c r="C21" s="35"/>
      <c r="D21" s="35"/>
      <c r="E21" s="35"/>
      <c r="F21" s="35"/>
      <c r="G21" s="36"/>
      <c r="H21" s="36"/>
      <c r="I21" s="36"/>
      <c r="J21" s="36"/>
      <c r="K21" s="36"/>
      <c r="L21" s="35"/>
      <c r="M21" s="97" t="s">
        <v>96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37"/>
      <c r="AC21" s="38"/>
      <c r="AD21" s="38"/>
    </row>
    <row r="22" spans="1:30" s="3" customFormat="1" ht="12.75" customHeight="1">
      <c r="A22" s="39"/>
      <c r="B22" s="40"/>
      <c r="C22" s="35"/>
      <c r="D22" s="35"/>
      <c r="E22" s="35"/>
      <c r="F22" s="35"/>
      <c r="G22" s="36"/>
      <c r="H22" s="36"/>
      <c r="I22" s="36"/>
      <c r="J22" s="36"/>
      <c r="K22" s="36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4"/>
      <c r="W22" s="38"/>
      <c r="X22" s="38"/>
      <c r="Y22" s="38"/>
      <c r="Z22" s="38"/>
      <c r="AA22" s="38"/>
      <c r="AB22" s="38"/>
      <c r="AC22" s="38"/>
      <c r="AD22" s="38"/>
    </row>
    <row r="23" spans="1:30" ht="15.75" customHeight="1">
      <c r="A23" s="91" t="s">
        <v>15</v>
      </c>
      <c r="B23" s="92"/>
      <c r="C23" s="92"/>
      <c r="D23" s="93"/>
      <c r="E23" s="98" t="s">
        <v>25</v>
      </c>
      <c r="F23" s="99"/>
      <c r="G23" s="99"/>
      <c r="H23" s="99"/>
      <c r="I23" s="99"/>
      <c r="J23" s="99"/>
      <c r="K23" s="99"/>
      <c r="L23" s="100"/>
      <c r="M23" s="107" t="s">
        <v>26</v>
      </c>
      <c r="N23" s="108"/>
      <c r="O23" s="107" t="s">
        <v>27</v>
      </c>
      <c r="P23" s="111"/>
      <c r="Q23" s="111"/>
      <c r="R23" s="87" t="s">
        <v>28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9"/>
    </row>
    <row r="24" spans="1:30" ht="33.75" customHeight="1">
      <c r="A24" s="113" t="s">
        <v>29</v>
      </c>
      <c r="B24" s="107" t="s">
        <v>30</v>
      </c>
      <c r="C24" s="111"/>
      <c r="D24" s="108"/>
      <c r="E24" s="101"/>
      <c r="F24" s="102"/>
      <c r="G24" s="102"/>
      <c r="H24" s="102"/>
      <c r="I24" s="102"/>
      <c r="J24" s="102"/>
      <c r="K24" s="102"/>
      <c r="L24" s="103"/>
      <c r="M24" s="109"/>
      <c r="N24" s="110"/>
      <c r="O24" s="109"/>
      <c r="P24" s="112"/>
      <c r="Q24" s="112"/>
      <c r="R24" s="115" t="s">
        <v>31</v>
      </c>
      <c r="S24" s="116"/>
      <c r="T24" s="116"/>
      <c r="U24" s="117"/>
      <c r="V24" s="87" t="s">
        <v>32</v>
      </c>
      <c r="W24" s="88"/>
      <c r="X24" s="88"/>
      <c r="Y24" s="88"/>
      <c r="Z24" s="89"/>
      <c r="AA24" s="90" t="s">
        <v>33</v>
      </c>
      <c r="AB24" s="90"/>
      <c r="AC24" s="90"/>
      <c r="AD24" s="90"/>
    </row>
    <row r="25" spans="1:30" s="20" customFormat="1" ht="15.75" customHeight="1">
      <c r="A25" s="114"/>
      <c r="B25" s="104"/>
      <c r="C25" s="105"/>
      <c r="D25" s="106"/>
      <c r="E25" s="104"/>
      <c r="F25" s="105"/>
      <c r="G25" s="105"/>
      <c r="H25" s="105"/>
      <c r="I25" s="105"/>
      <c r="J25" s="105"/>
      <c r="K25" s="105"/>
      <c r="L25" s="106"/>
      <c r="M25" s="104"/>
      <c r="N25" s="106"/>
      <c r="O25" s="104"/>
      <c r="P25" s="105"/>
      <c r="Q25" s="105"/>
      <c r="R25" s="118"/>
      <c r="S25" s="119"/>
      <c r="T25" s="119"/>
      <c r="U25" s="120"/>
      <c r="V25" s="43"/>
      <c r="W25" s="44"/>
      <c r="X25" s="85" t="s">
        <v>45</v>
      </c>
      <c r="Y25" s="86"/>
      <c r="Z25" s="41"/>
      <c r="AA25" s="85" t="s">
        <v>45</v>
      </c>
      <c r="AB25" s="85"/>
      <c r="AC25" s="85"/>
      <c r="AD25" s="86"/>
    </row>
    <row r="26" spans="1:30" s="19" customFormat="1" ht="15" customHeight="1">
      <c r="A26" s="45">
        <v>1</v>
      </c>
      <c r="B26" s="91">
        <v>2</v>
      </c>
      <c r="C26" s="92"/>
      <c r="D26" s="93"/>
      <c r="E26" s="91">
        <v>3</v>
      </c>
      <c r="F26" s="92"/>
      <c r="G26" s="92"/>
      <c r="H26" s="92"/>
      <c r="I26" s="92"/>
      <c r="J26" s="92"/>
      <c r="K26" s="92"/>
      <c r="L26" s="93"/>
      <c r="M26" s="91">
        <v>4</v>
      </c>
      <c r="N26" s="93"/>
      <c r="O26" s="91">
        <v>5</v>
      </c>
      <c r="P26" s="92"/>
      <c r="Q26" s="92"/>
      <c r="R26" s="91">
        <v>6</v>
      </c>
      <c r="S26" s="92"/>
      <c r="T26" s="92"/>
      <c r="U26" s="93"/>
      <c r="V26" s="41"/>
      <c r="W26" s="42"/>
      <c r="X26" s="94" t="s">
        <v>46</v>
      </c>
      <c r="Y26" s="95"/>
      <c r="Z26" s="41"/>
      <c r="AA26" s="85" t="s">
        <v>34</v>
      </c>
      <c r="AB26" s="85"/>
      <c r="AC26" s="85"/>
      <c r="AD26" s="86"/>
    </row>
    <row r="27" spans="1:32" s="16" customFormat="1" ht="15" customHeight="1">
      <c r="A27" s="46">
        <v>1</v>
      </c>
      <c r="B27" s="47"/>
      <c r="C27" s="48"/>
      <c r="D27" s="49" t="s">
        <v>92</v>
      </c>
      <c r="E27" s="80" t="s">
        <v>91</v>
      </c>
      <c r="F27" s="81"/>
      <c r="G27" s="81"/>
      <c r="H27" s="81"/>
      <c r="I27" s="82"/>
      <c r="J27" s="50"/>
      <c r="K27" s="50"/>
      <c r="L27" s="51"/>
      <c r="M27" s="83" t="s">
        <v>70</v>
      </c>
      <c r="N27" s="84"/>
      <c r="O27" s="53"/>
      <c r="P27" s="54"/>
      <c r="Q27" s="55">
        <v>1</v>
      </c>
      <c r="R27" s="77">
        <v>1</v>
      </c>
      <c r="S27" s="78"/>
      <c r="T27" s="78"/>
      <c r="U27" s="79"/>
      <c r="V27" s="56"/>
      <c r="W27" s="57"/>
      <c r="X27" s="77">
        <v>12285</v>
      </c>
      <c r="Y27" s="79"/>
      <c r="Z27" s="58"/>
      <c r="AA27" s="77">
        <f>X27*R27</f>
        <v>12285</v>
      </c>
      <c r="AB27" s="78"/>
      <c r="AC27" s="78"/>
      <c r="AD27" s="79"/>
      <c r="AE27" s="31"/>
      <c r="AF27" s="31"/>
    </row>
    <row r="28" spans="1:32" s="16" customFormat="1" ht="15" customHeight="1">
      <c r="A28" s="46">
        <v>2</v>
      </c>
      <c r="B28" s="47"/>
      <c r="C28" s="48"/>
      <c r="D28" s="49" t="s">
        <v>75</v>
      </c>
      <c r="E28" s="80" t="s">
        <v>68</v>
      </c>
      <c r="F28" s="81"/>
      <c r="G28" s="81"/>
      <c r="H28" s="81"/>
      <c r="I28" s="82"/>
      <c r="J28" s="32"/>
      <c r="K28" s="32"/>
      <c r="L28" s="32"/>
      <c r="M28" s="83"/>
      <c r="N28" s="84"/>
      <c r="O28" s="53"/>
      <c r="P28" s="54"/>
      <c r="Q28" s="55"/>
      <c r="R28" s="77"/>
      <c r="S28" s="78"/>
      <c r="T28" s="78"/>
      <c r="U28" s="79"/>
      <c r="V28" s="56"/>
      <c r="W28" s="57"/>
      <c r="X28" s="77"/>
      <c r="Y28" s="79"/>
      <c r="Z28" s="58"/>
      <c r="AA28" s="77">
        <v>3867.5</v>
      </c>
      <c r="AB28" s="78"/>
      <c r="AC28" s="78"/>
      <c r="AD28" s="79"/>
      <c r="AE28" s="31"/>
      <c r="AF28" s="31"/>
    </row>
    <row r="29" spans="1:32" s="16" customFormat="1" ht="15" customHeight="1">
      <c r="A29" s="46">
        <v>3</v>
      </c>
      <c r="B29" s="47"/>
      <c r="C29" s="48"/>
      <c r="D29" s="49" t="s">
        <v>86</v>
      </c>
      <c r="E29" s="80" t="s">
        <v>69</v>
      </c>
      <c r="F29" s="81"/>
      <c r="G29" s="81"/>
      <c r="H29" s="81"/>
      <c r="I29" s="82"/>
      <c r="J29" s="50"/>
      <c r="K29" s="50"/>
      <c r="L29" s="51"/>
      <c r="M29" s="83"/>
      <c r="N29" s="84"/>
      <c r="O29" s="53"/>
      <c r="P29" s="54"/>
      <c r="Q29" s="55"/>
      <c r="R29" s="77"/>
      <c r="S29" s="78"/>
      <c r="T29" s="78"/>
      <c r="U29" s="79"/>
      <c r="V29" s="56"/>
      <c r="W29" s="57"/>
      <c r="X29" s="77"/>
      <c r="Y29" s="79"/>
      <c r="Z29" s="58"/>
      <c r="AA29" s="77">
        <v>2047.5</v>
      </c>
      <c r="AB29" s="78"/>
      <c r="AC29" s="78"/>
      <c r="AD29" s="79"/>
      <c r="AE29" s="31"/>
      <c r="AF29" s="31"/>
    </row>
    <row r="30" spans="1:3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 t="s">
        <v>35</v>
      </c>
      <c r="P30" s="3"/>
      <c r="Q30" s="12" t="s">
        <v>36</v>
      </c>
      <c r="R30" s="72"/>
      <c r="S30" s="73"/>
      <c r="T30" s="73"/>
      <c r="U30" s="74"/>
      <c r="V30" s="75"/>
      <c r="W30" s="75"/>
      <c r="X30" s="75"/>
      <c r="Y30" s="75"/>
      <c r="Z30" s="76"/>
      <c r="AA30" s="77">
        <f>SUM(AA27:AA29)</f>
        <v>18200</v>
      </c>
      <c r="AB30" s="78"/>
      <c r="AC30" s="78"/>
      <c r="AD30" s="79"/>
      <c r="AE30" s="21"/>
      <c r="AF30" s="21"/>
      <c r="AG30" s="21"/>
    </row>
    <row r="31" spans="1:3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2" t="s">
        <v>37</v>
      </c>
      <c r="R31" s="64"/>
      <c r="S31" s="65"/>
      <c r="T31" s="65"/>
      <c r="U31" s="66"/>
      <c r="V31" s="47"/>
      <c r="W31" s="48"/>
      <c r="X31" s="67"/>
      <c r="Y31" s="67"/>
      <c r="Z31" s="52"/>
      <c r="AA31" s="68">
        <f>AA30*18/118</f>
        <v>2776.271186440678</v>
      </c>
      <c r="AB31" s="69"/>
      <c r="AC31" s="69"/>
      <c r="AD31" s="70"/>
      <c r="AF31" s="21"/>
      <c r="AG31" s="21"/>
    </row>
    <row r="32" spans="4:23" ht="15.75">
      <c r="D32" s="22"/>
      <c r="R32" s="71"/>
      <c r="S32" s="71"/>
      <c r="T32" s="71"/>
      <c r="U32" s="71"/>
      <c r="V32" s="71"/>
      <c r="W32" s="71"/>
    </row>
    <row r="33" spans="1:32" ht="15.75">
      <c r="A33" s="22"/>
      <c r="B33" s="22"/>
      <c r="C33" s="22"/>
      <c r="D33" s="22"/>
      <c r="AF33" s="21"/>
    </row>
    <row r="34" spans="1:30" ht="27.75" customHeight="1">
      <c r="A34" s="2" t="s">
        <v>38</v>
      </c>
      <c r="B34" s="23" t="s">
        <v>38</v>
      </c>
      <c r="E34" s="62" t="s">
        <v>39</v>
      </c>
      <c r="F34" s="62"/>
      <c r="G34" s="62"/>
      <c r="I34" s="62"/>
      <c r="J34" s="62"/>
      <c r="K34" s="24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</row>
    <row r="35" spans="5:30" s="6" customFormat="1" ht="10.5" customHeight="1">
      <c r="E35" s="61" t="s">
        <v>41</v>
      </c>
      <c r="F35" s="61"/>
      <c r="G35" s="61"/>
      <c r="I35" s="61" t="s">
        <v>42</v>
      </c>
      <c r="J35" s="61"/>
      <c r="L35" s="61" t="s">
        <v>43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ht="15.75" customHeight="1">
      <c r="L36" s="24"/>
    </row>
    <row r="37" spans="1:30" ht="28.5" customHeight="1">
      <c r="A37" s="2" t="s">
        <v>44</v>
      </c>
      <c r="B37" s="23" t="s">
        <v>44</v>
      </c>
      <c r="E37" s="62" t="s">
        <v>39</v>
      </c>
      <c r="F37" s="62"/>
      <c r="G37" s="62"/>
      <c r="I37" s="62"/>
      <c r="J37" s="62"/>
      <c r="K37" s="24"/>
      <c r="L37" s="63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</row>
    <row r="38" spans="5:30" s="6" customFormat="1" ht="10.5" customHeight="1">
      <c r="E38" s="60" t="s">
        <v>41</v>
      </c>
      <c r="F38" s="60"/>
      <c r="G38" s="60"/>
      <c r="I38" s="61" t="s">
        <v>42</v>
      </c>
      <c r="J38" s="61"/>
      <c r="L38" s="61" t="s">
        <v>43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spans="5:30" s="1" customFormat="1" ht="11.25" customHeight="1">
      <c r="E39" s="25"/>
      <c r="F39" s="25"/>
      <c r="G39" s="25"/>
      <c r="I39" s="25"/>
      <c r="J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ht="15.75" customHeight="1"/>
  </sheetData>
  <sheetProtection/>
  <mergeCells count="84">
    <mergeCell ref="AA2:AD2"/>
    <mergeCell ref="V3:Z3"/>
    <mergeCell ref="AA3:AD3"/>
    <mergeCell ref="D4:X4"/>
    <mergeCell ref="AA4:AD4"/>
    <mergeCell ref="AA5:AD6"/>
    <mergeCell ref="F6:X6"/>
    <mergeCell ref="AA7:AD8"/>
    <mergeCell ref="F8:X8"/>
    <mergeCell ref="AA9:AD10"/>
    <mergeCell ref="D10:Z10"/>
    <mergeCell ref="B11:Z11"/>
    <mergeCell ref="AA11:AD11"/>
    <mergeCell ref="T12:Z12"/>
    <mergeCell ref="AA12:AD12"/>
    <mergeCell ref="R13:Y13"/>
    <mergeCell ref="AA13:AD13"/>
    <mergeCell ref="AA14:AB14"/>
    <mergeCell ref="W15:Z15"/>
    <mergeCell ref="AA15:AD15"/>
    <mergeCell ref="R24:U25"/>
    <mergeCell ref="L17:N18"/>
    <mergeCell ref="O17:R18"/>
    <mergeCell ref="T17:AA17"/>
    <mergeCell ref="T18:W18"/>
    <mergeCell ref="X18:AA18"/>
    <mergeCell ref="L19:N19"/>
    <mergeCell ref="O19:R19"/>
    <mergeCell ref="T19:W19"/>
    <mergeCell ref="X19:AA19"/>
    <mergeCell ref="X26:Y26"/>
    <mergeCell ref="H20:Q20"/>
    <mergeCell ref="M21:AA21"/>
    <mergeCell ref="A23:D23"/>
    <mergeCell ref="E23:L25"/>
    <mergeCell ref="M23:N25"/>
    <mergeCell ref="O23:Q25"/>
    <mergeCell ref="R23:AD23"/>
    <mergeCell ref="A24:A25"/>
    <mergeCell ref="B24:D25"/>
    <mergeCell ref="AA26:AD26"/>
    <mergeCell ref="V24:Z24"/>
    <mergeCell ref="AA24:AD24"/>
    <mergeCell ref="X25:Y25"/>
    <mergeCell ref="AA25:AD25"/>
    <mergeCell ref="B26:D26"/>
    <mergeCell ref="E26:L26"/>
    <mergeCell ref="M26:N26"/>
    <mergeCell ref="O26:Q26"/>
    <mergeCell ref="R26:U26"/>
    <mergeCell ref="E27:I27"/>
    <mergeCell ref="M27:N27"/>
    <mergeCell ref="R27:U27"/>
    <mergeCell ref="X27:Y27"/>
    <mergeCell ref="AA27:AD27"/>
    <mergeCell ref="E28:I28"/>
    <mergeCell ref="M28:N28"/>
    <mergeCell ref="R28:U28"/>
    <mergeCell ref="X28:Y28"/>
    <mergeCell ref="AA28:AD28"/>
    <mergeCell ref="R30:U30"/>
    <mergeCell ref="V30:Z30"/>
    <mergeCell ref="AA30:AD30"/>
    <mergeCell ref="E29:I29"/>
    <mergeCell ref="M29:N29"/>
    <mergeCell ref="R29:U29"/>
    <mergeCell ref="X29:Y29"/>
    <mergeCell ref="AA29:AD29"/>
    <mergeCell ref="R31:U31"/>
    <mergeCell ref="X31:Y31"/>
    <mergeCell ref="AA31:AD31"/>
    <mergeCell ref="R32:W32"/>
    <mergeCell ref="E34:G34"/>
    <mergeCell ref="I34:J34"/>
    <mergeCell ref="L34:AD34"/>
    <mergeCell ref="E38:G38"/>
    <mergeCell ref="I38:J38"/>
    <mergeCell ref="L38:AD38"/>
    <mergeCell ref="E35:G35"/>
    <mergeCell ref="I35:J35"/>
    <mergeCell ref="L35:AD35"/>
    <mergeCell ref="E37:G37"/>
    <mergeCell ref="I37:J37"/>
    <mergeCell ref="L37:AD37"/>
  </mergeCells>
  <printOptions/>
  <pageMargins left="0.6692913385826772" right="0.4724409448818898" top="0.1968503937007874" bottom="0.3937007874015748" header="0.1968503937007874" footer="0.196850393700787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zoomScale="64" zoomScaleNormal="64" zoomScaleSheetLayoutView="75" zoomScalePageLayoutView="0" workbookViewId="0" topLeftCell="A13">
      <selection activeCell="R35" sqref="R35:U35"/>
    </sheetView>
  </sheetViews>
  <sheetFormatPr defaultColWidth="9.140625" defaultRowHeight="15"/>
  <cols>
    <col min="1" max="1" width="9.28125" style="2" customWidth="1"/>
    <col min="2" max="3" width="0.85546875" style="2" hidden="1" customWidth="1"/>
    <col min="4" max="4" width="8.00390625" style="2" customWidth="1"/>
    <col min="5" max="5" width="6.00390625" style="2" customWidth="1"/>
    <col min="6" max="6" width="9.140625" style="2" customWidth="1"/>
    <col min="7" max="7" width="10.28125" style="2" customWidth="1"/>
    <col min="8" max="8" width="5.00390625" style="2" bestFit="1" customWidth="1"/>
    <col min="9" max="9" width="78.00390625" style="2" customWidth="1"/>
    <col min="10" max="10" width="3.421875" style="2" hidden="1" customWidth="1"/>
    <col min="11" max="11" width="2.7109375" style="2" hidden="1" customWidth="1"/>
    <col min="12" max="12" width="9.421875" style="2" hidden="1" customWidth="1"/>
    <col min="13" max="13" width="5.7109375" style="2" customWidth="1"/>
    <col min="14" max="14" width="7.57421875" style="2" customWidth="1"/>
    <col min="15" max="15" width="3.28125" style="2" hidden="1" customWidth="1"/>
    <col min="16" max="16" width="2.28125" style="2" hidden="1" customWidth="1"/>
    <col min="17" max="17" width="14.140625" style="2" customWidth="1"/>
    <col min="18" max="18" width="2.140625" style="2" customWidth="1"/>
    <col min="19" max="19" width="1.8515625" style="2" customWidth="1"/>
    <col min="20" max="20" width="3.57421875" style="2" customWidth="1"/>
    <col min="21" max="21" width="7.28125" style="2" customWidth="1"/>
    <col min="22" max="22" width="0.42578125" style="2" hidden="1" customWidth="1"/>
    <col min="23" max="23" width="0.13671875" style="2" hidden="1" customWidth="1"/>
    <col min="24" max="24" width="3.7109375" style="2" customWidth="1"/>
    <col min="25" max="25" width="11.140625" style="2" customWidth="1"/>
    <col min="26" max="26" width="0.42578125" style="2" hidden="1" customWidth="1"/>
    <col min="27" max="27" width="1.421875" style="2" customWidth="1"/>
    <col min="28" max="28" width="6.8515625" style="2" customWidth="1"/>
    <col min="29" max="29" width="9.421875" style="2" customWidth="1"/>
    <col min="30" max="30" width="13.00390625" style="2" customWidth="1"/>
    <col min="31" max="32" width="9.140625" style="2" customWidth="1"/>
    <col min="33" max="33" width="15.00390625" style="2" customWidth="1"/>
    <col min="34" max="16384" width="9.140625" style="2" customWidth="1"/>
  </cols>
  <sheetData>
    <row r="1" spans="18:22" s="1" customFormat="1" ht="19.5" customHeight="1">
      <c r="R1" s="1" t="s">
        <v>0</v>
      </c>
      <c r="V1" s="1" t="s">
        <v>1</v>
      </c>
    </row>
    <row r="2" spans="27:30" ht="17.25" customHeight="1" thickBot="1">
      <c r="AA2" s="171" t="s">
        <v>2</v>
      </c>
      <c r="AB2" s="172"/>
      <c r="AC2" s="172"/>
      <c r="AD2" s="173"/>
    </row>
    <row r="3" spans="22:30" s="3" customFormat="1" ht="12.75">
      <c r="V3" s="150" t="s">
        <v>3</v>
      </c>
      <c r="W3" s="150"/>
      <c r="X3" s="150"/>
      <c r="Y3" s="150"/>
      <c r="Z3" s="151"/>
      <c r="AA3" s="174" t="s">
        <v>4</v>
      </c>
      <c r="AB3" s="175"/>
      <c r="AC3" s="175"/>
      <c r="AD3" s="176"/>
    </row>
    <row r="4" spans="1:30" s="3" customFormat="1" ht="15.75" customHeight="1">
      <c r="A4" s="3" t="s">
        <v>5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4" t="s">
        <v>6</v>
      </c>
      <c r="Z4" s="4" t="s">
        <v>6</v>
      </c>
      <c r="AA4" s="165"/>
      <c r="AB4" s="166"/>
      <c r="AC4" s="166"/>
      <c r="AD4" s="167"/>
    </row>
    <row r="5" spans="14:30" s="6" customFormat="1" ht="12.75" customHeight="1">
      <c r="N5" s="6" t="s">
        <v>7</v>
      </c>
      <c r="S5" s="7"/>
      <c r="AA5" s="155"/>
      <c r="AB5" s="156"/>
      <c r="AC5" s="156"/>
      <c r="AD5" s="157"/>
    </row>
    <row r="6" spans="1:30" s="3" customFormat="1" ht="13.5" customHeight="1">
      <c r="A6" s="3" t="s">
        <v>8</v>
      </c>
      <c r="F6" s="161" t="s">
        <v>50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4" t="s">
        <v>6</v>
      </c>
      <c r="Z6" s="4" t="s">
        <v>6</v>
      </c>
      <c r="AA6" s="158"/>
      <c r="AB6" s="159"/>
      <c r="AC6" s="159"/>
      <c r="AD6" s="160"/>
    </row>
    <row r="7" spans="8:30" s="6" customFormat="1" ht="11.25" customHeight="1">
      <c r="H7" s="7"/>
      <c r="N7" s="6" t="s">
        <v>7</v>
      </c>
      <c r="S7" s="7"/>
      <c r="AA7" s="155"/>
      <c r="AB7" s="156"/>
      <c r="AC7" s="156"/>
      <c r="AD7" s="157"/>
    </row>
    <row r="8" spans="1:30" s="3" customFormat="1" ht="14.25" customHeight="1">
      <c r="A8" s="3" t="s">
        <v>9</v>
      </c>
      <c r="F8" s="161" t="s">
        <v>10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4" t="s">
        <v>6</v>
      </c>
      <c r="Z8" s="4" t="s">
        <v>6</v>
      </c>
      <c r="AA8" s="158"/>
      <c r="AB8" s="159"/>
      <c r="AC8" s="159"/>
      <c r="AD8" s="160"/>
    </row>
    <row r="9" spans="8:30" s="6" customFormat="1" ht="14.25" customHeight="1">
      <c r="H9" s="7"/>
      <c r="N9" s="6" t="s">
        <v>7</v>
      </c>
      <c r="S9" s="7"/>
      <c r="AA9" s="162"/>
      <c r="AB9" s="163"/>
      <c r="AC9" s="163"/>
      <c r="AD9" s="164"/>
    </row>
    <row r="10" spans="1:30" s="3" customFormat="1" ht="15" customHeight="1">
      <c r="A10" s="3" t="s">
        <v>11</v>
      </c>
      <c r="C10" s="5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9"/>
      <c r="AA10" s="165"/>
      <c r="AB10" s="166"/>
      <c r="AC10" s="166"/>
      <c r="AD10" s="167"/>
    </row>
    <row r="11" spans="1:30" s="3" customFormat="1" ht="19.5" customHeight="1">
      <c r="A11" s="3" t="s">
        <v>12</v>
      </c>
      <c r="B11" s="161" t="s">
        <v>51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70"/>
      <c r="AA11" s="165"/>
      <c r="AB11" s="166"/>
      <c r="AC11" s="166"/>
      <c r="AD11" s="167"/>
    </row>
    <row r="12" spans="9:30" s="6" customFormat="1" ht="18" customHeight="1">
      <c r="I12" s="7" t="s">
        <v>13</v>
      </c>
      <c r="T12" s="140" t="s">
        <v>14</v>
      </c>
      <c r="U12" s="140"/>
      <c r="V12" s="140"/>
      <c r="W12" s="140"/>
      <c r="X12" s="140"/>
      <c r="Y12" s="140"/>
      <c r="Z12" s="140"/>
      <c r="AA12" s="141">
        <v>37953</v>
      </c>
      <c r="AB12" s="142"/>
      <c r="AC12" s="142"/>
      <c r="AD12" s="143"/>
    </row>
    <row r="13" spans="16:31" s="3" customFormat="1" ht="15" customHeight="1">
      <c r="P13" s="4"/>
      <c r="Q13" s="4"/>
      <c r="R13" s="144"/>
      <c r="S13" s="144"/>
      <c r="T13" s="144"/>
      <c r="U13" s="144"/>
      <c r="V13" s="144"/>
      <c r="W13" s="144"/>
      <c r="X13" s="144"/>
      <c r="Y13" s="145"/>
      <c r="Z13" s="8" t="s">
        <v>15</v>
      </c>
      <c r="AA13" s="178" t="s">
        <v>49</v>
      </c>
      <c r="AB13" s="179"/>
      <c r="AC13" s="179"/>
      <c r="AD13" s="180"/>
      <c r="AE13" s="26"/>
    </row>
    <row r="14" spans="25:31" s="3" customFormat="1" ht="19.5" customHeight="1">
      <c r="Y14" s="4" t="s">
        <v>16</v>
      </c>
      <c r="Z14" s="9" t="s">
        <v>16</v>
      </c>
      <c r="AA14" s="149">
        <v>19</v>
      </c>
      <c r="AB14" s="74"/>
      <c r="AC14" s="10">
        <v>6</v>
      </c>
      <c r="AD14" s="11">
        <v>2009</v>
      </c>
      <c r="AE14" s="26"/>
    </row>
    <row r="15" spans="23:30" s="3" customFormat="1" ht="21.75" customHeight="1" thickBot="1">
      <c r="W15" s="150" t="s">
        <v>17</v>
      </c>
      <c r="X15" s="150"/>
      <c r="Y15" s="150"/>
      <c r="Z15" s="151"/>
      <c r="AA15" s="152"/>
      <c r="AB15" s="153"/>
      <c r="AC15" s="153"/>
      <c r="AD15" s="154"/>
    </row>
    <row r="16" spans="23:30" s="3" customFormat="1" ht="15" customHeight="1" thickBot="1">
      <c r="W16" s="4"/>
      <c r="X16" s="4"/>
      <c r="Y16" s="4"/>
      <c r="Z16" s="12"/>
      <c r="AA16" s="13"/>
      <c r="AB16" s="13"/>
      <c r="AC16" s="13"/>
      <c r="AD16" s="13"/>
    </row>
    <row r="17" spans="9:27" s="1" customFormat="1" ht="15.75" customHeight="1">
      <c r="I17" s="14"/>
      <c r="L17" s="121" t="s">
        <v>18</v>
      </c>
      <c r="M17" s="122"/>
      <c r="N17" s="122"/>
      <c r="O17" s="125" t="s">
        <v>19</v>
      </c>
      <c r="P17" s="125"/>
      <c r="Q17" s="125"/>
      <c r="R17" s="126"/>
      <c r="S17" s="15"/>
      <c r="T17" s="129" t="s">
        <v>20</v>
      </c>
      <c r="U17" s="130"/>
      <c r="V17" s="130"/>
      <c r="W17" s="130"/>
      <c r="X17" s="130"/>
      <c r="Y17" s="130"/>
      <c r="Z17" s="130"/>
      <c r="AA17" s="131"/>
    </row>
    <row r="18" spans="9:27" s="1" customFormat="1" ht="15.75" customHeight="1">
      <c r="I18" s="14"/>
      <c r="L18" s="123"/>
      <c r="M18" s="124"/>
      <c r="N18" s="124"/>
      <c r="O18" s="127"/>
      <c r="P18" s="127"/>
      <c r="Q18" s="127"/>
      <c r="R18" s="128"/>
      <c r="T18" s="132" t="s">
        <v>21</v>
      </c>
      <c r="U18" s="133"/>
      <c r="V18" s="133"/>
      <c r="W18" s="133"/>
      <c r="X18" s="133" t="s">
        <v>22</v>
      </c>
      <c r="Y18" s="133"/>
      <c r="Z18" s="133"/>
      <c r="AA18" s="134"/>
    </row>
    <row r="19" spans="9:28" s="16" customFormat="1" ht="18" customHeight="1" thickBot="1">
      <c r="I19" s="17" t="s">
        <v>23</v>
      </c>
      <c r="J19" s="18" t="s">
        <v>23</v>
      </c>
      <c r="K19" s="18"/>
      <c r="L19" s="135" t="s">
        <v>65</v>
      </c>
      <c r="M19" s="136"/>
      <c r="N19" s="136"/>
      <c r="O19" s="137">
        <v>40092</v>
      </c>
      <c r="P19" s="137"/>
      <c r="Q19" s="137"/>
      <c r="R19" s="138"/>
      <c r="T19" s="139">
        <v>40087</v>
      </c>
      <c r="U19" s="137"/>
      <c r="V19" s="137"/>
      <c r="W19" s="137"/>
      <c r="X19" s="137">
        <v>40091</v>
      </c>
      <c r="Y19" s="137"/>
      <c r="Z19" s="137"/>
      <c r="AA19" s="138"/>
      <c r="AB19" s="27"/>
    </row>
    <row r="20" spans="8:29" s="3" customFormat="1" ht="16.5" customHeight="1">
      <c r="H20" s="96" t="s">
        <v>94</v>
      </c>
      <c r="I20" s="96"/>
      <c r="J20" s="96"/>
      <c r="K20" s="96"/>
      <c r="L20" s="96"/>
      <c r="M20" s="96"/>
      <c r="N20" s="96"/>
      <c r="O20" s="96"/>
      <c r="P20" s="96"/>
      <c r="Q20" s="96"/>
      <c r="T20" s="30"/>
      <c r="U20" s="28"/>
      <c r="AB20" s="29"/>
      <c r="AC20" s="29"/>
    </row>
    <row r="21" spans="1:30" s="3" customFormat="1" ht="17.25" customHeight="1">
      <c r="A21" s="33" t="s">
        <v>24</v>
      </c>
      <c r="B21" s="34"/>
      <c r="C21" s="35"/>
      <c r="D21" s="35"/>
      <c r="E21" s="35"/>
      <c r="F21" s="35"/>
      <c r="G21" s="36"/>
      <c r="H21" s="36"/>
      <c r="I21" s="36"/>
      <c r="J21" s="36"/>
      <c r="K21" s="36"/>
      <c r="L21" s="35"/>
      <c r="M21" s="97" t="s">
        <v>95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37"/>
      <c r="AC21" s="38"/>
      <c r="AD21" s="38"/>
    </row>
    <row r="22" spans="1:30" s="3" customFormat="1" ht="12.75" customHeight="1">
      <c r="A22" s="39"/>
      <c r="B22" s="40"/>
      <c r="C22" s="35"/>
      <c r="D22" s="35"/>
      <c r="E22" s="35"/>
      <c r="F22" s="35"/>
      <c r="G22" s="36"/>
      <c r="H22" s="36"/>
      <c r="I22" s="36"/>
      <c r="J22" s="36"/>
      <c r="K22" s="36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4"/>
      <c r="W22" s="38"/>
      <c r="X22" s="38"/>
      <c r="Y22" s="38"/>
      <c r="Z22" s="38"/>
      <c r="AA22" s="38"/>
      <c r="AB22" s="38"/>
      <c r="AC22" s="38"/>
      <c r="AD22" s="38"/>
    </row>
    <row r="23" spans="1:30" ht="15.75" customHeight="1">
      <c r="A23" s="91" t="s">
        <v>15</v>
      </c>
      <c r="B23" s="92"/>
      <c r="C23" s="92"/>
      <c r="D23" s="93"/>
      <c r="E23" s="98" t="s">
        <v>25</v>
      </c>
      <c r="F23" s="99"/>
      <c r="G23" s="99"/>
      <c r="H23" s="99"/>
      <c r="I23" s="99"/>
      <c r="J23" s="99"/>
      <c r="K23" s="99"/>
      <c r="L23" s="100"/>
      <c r="M23" s="107" t="s">
        <v>26</v>
      </c>
      <c r="N23" s="108"/>
      <c r="O23" s="107" t="s">
        <v>27</v>
      </c>
      <c r="P23" s="111"/>
      <c r="Q23" s="111"/>
      <c r="R23" s="87" t="s">
        <v>28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9"/>
    </row>
    <row r="24" spans="1:30" ht="33.75" customHeight="1">
      <c r="A24" s="113" t="s">
        <v>29</v>
      </c>
      <c r="B24" s="107" t="s">
        <v>30</v>
      </c>
      <c r="C24" s="111"/>
      <c r="D24" s="108"/>
      <c r="E24" s="101"/>
      <c r="F24" s="102"/>
      <c r="G24" s="102"/>
      <c r="H24" s="102"/>
      <c r="I24" s="102"/>
      <c r="J24" s="102"/>
      <c r="K24" s="102"/>
      <c r="L24" s="103"/>
      <c r="M24" s="109"/>
      <c r="N24" s="110"/>
      <c r="O24" s="109"/>
      <c r="P24" s="112"/>
      <c r="Q24" s="112"/>
      <c r="R24" s="115" t="s">
        <v>31</v>
      </c>
      <c r="S24" s="116"/>
      <c r="T24" s="116"/>
      <c r="U24" s="117"/>
      <c r="V24" s="87" t="s">
        <v>32</v>
      </c>
      <c r="W24" s="88"/>
      <c r="X24" s="88"/>
      <c r="Y24" s="88"/>
      <c r="Z24" s="89"/>
      <c r="AA24" s="90" t="s">
        <v>33</v>
      </c>
      <c r="AB24" s="90"/>
      <c r="AC24" s="90"/>
      <c r="AD24" s="90"/>
    </row>
    <row r="25" spans="1:30" s="20" customFormat="1" ht="15.75" customHeight="1">
      <c r="A25" s="114"/>
      <c r="B25" s="104"/>
      <c r="C25" s="105"/>
      <c r="D25" s="106"/>
      <c r="E25" s="104"/>
      <c r="F25" s="105"/>
      <c r="G25" s="105"/>
      <c r="H25" s="105"/>
      <c r="I25" s="105"/>
      <c r="J25" s="105"/>
      <c r="K25" s="105"/>
      <c r="L25" s="106"/>
      <c r="M25" s="104"/>
      <c r="N25" s="106"/>
      <c r="O25" s="104"/>
      <c r="P25" s="105"/>
      <c r="Q25" s="105"/>
      <c r="R25" s="118"/>
      <c r="S25" s="119"/>
      <c r="T25" s="119"/>
      <c r="U25" s="120"/>
      <c r="V25" s="43"/>
      <c r="W25" s="44"/>
      <c r="X25" s="85" t="s">
        <v>53</v>
      </c>
      <c r="Y25" s="86"/>
      <c r="Z25" s="41"/>
      <c r="AA25" s="85" t="s">
        <v>53</v>
      </c>
      <c r="AB25" s="85"/>
      <c r="AC25" s="85"/>
      <c r="AD25" s="86"/>
    </row>
    <row r="26" spans="1:30" s="19" customFormat="1" ht="15" customHeight="1">
      <c r="A26" s="45">
        <v>1</v>
      </c>
      <c r="B26" s="91">
        <v>2</v>
      </c>
      <c r="C26" s="92"/>
      <c r="D26" s="93"/>
      <c r="E26" s="91">
        <v>3</v>
      </c>
      <c r="F26" s="92"/>
      <c r="G26" s="92"/>
      <c r="H26" s="92"/>
      <c r="I26" s="92"/>
      <c r="J26" s="92"/>
      <c r="K26" s="92"/>
      <c r="L26" s="93"/>
      <c r="M26" s="91">
        <v>4</v>
      </c>
      <c r="N26" s="93"/>
      <c r="O26" s="91">
        <v>5</v>
      </c>
      <c r="P26" s="92"/>
      <c r="Q26" s="92"/>
      <c r="R26" s="91">
        <v>6</v>
      </c>
      <c r="S26" s="92"/>
      <c r="T26" s="92"/>
      <c r="U26" s="93"/>
      <c r="V26" s="41"/>
      <c r="W26" s="42"/>
      <c r="X26" s="94" t="s">
        <v>46</v>
      </c>
      <c r="Y26" s="95"/>
      <c r="Z26" s="41"/>
      <c r="AA26" s="85" t="s">
        <v>34</v>
      </c>
      <c r="AB26" s="85"/>
      <c r="AC26" s="85"/>
      <c r="AD26" s="86"/>
    </row>
    <row r="27" spans="1:32" s="16" customFormat="1" ht="16.5" customHeight="1">
      <c r="A27" s="46">
        <v>1</v>
      </c>
      <c r="B27" s="47"/>
      <c r="C27" s="48"/>
      <c r="D27" s="49">
        <v>1</v>
      </c>
      <c r="E27" s="181" t="s">
        <v>54</v>
      </c>
      <c r="F27" s="182"/>
      <c r="G27" s="182"/>
      <c r="H27" s="182"/>
      <c r="I27" s="183"/>
      <c r="J27" s="50"/>
      <c r="K27" s="50"/>
      <c r="L27" s="51"/>
      <c r="M27" s="83"/>
      <c r="N27" s="84"/>
      <c r="O27" s="53"/>
      <c r="P27" s="54"/>
      <c r="Q27" s="55"/>
      <c r="R27" s="77"/>
      <c r="S27" s="78"/>
      <c r="T27" s="78"/>
      <c r="U27" s="79"/>
      <c r="V27" s="56"/>
      <c r="W27" s="57"/>
      <c r="X27" s="77"/>
      <c r="Y27" s="79"/>
      <c r="Z27" s="58"/>
      <c r="AA27" s="77"/>
      <c r="AB27" s="78"/>
      <c r="AC27" s="78"/>
      <c r="AD27" s="79"/>
      <c r="AE27" s="31"/>
      <c r="AF27" s="31"/>
    </row>
    <row r="28" spans="1:32" s="16" customFormat="1" ht="42.75" customHeight="1">
      <c r="A28" s="46">
        <v>2</v>
      </c>
      <c r="B28" s="47"/>
      <c r="C28" s="48"/>
      <c r="D28" s="49" t="s">
        <v>74</v>
      </c>
      <c r="E28" s="184" t="s">
        <v>56</v>
      </c>
      <c r="F28" s="185"/>
      <c r="G28" s="185"/>
      <c r="H28" s="185"/>
      <c r="I28" s="186"/>
      <c r="J28" s="32"/>
      <c r="K28" s="32"/>
      <c r="L28" s="32"/>
      <c r="M28" s="83" t="s">
        <v>47</v>
      </c>
      <c r="N28" s="84"/>
      <c r="O28" s="53"/>
      <c r="P28" s="54"/>
      <c r="Q28" s="59" t="s">
        <v>71</v>
      </c>
      <c r="R28" s="77">
        <v>42.4</v>
      </c>
      <c r="S28" s="78"/>
      <c r="T28" s="78"/>
      <c r="U28" s="79"/>
      <c r="V28" s="56"/>
      <c r="W28" s="57"/>
      <c r="X28" s="77">
        <f>210*45</f>
        <v>9450</v>
      </c>
      <c r="Y28" s="79"/>
      <c r="Z28" s="58"/>
      <c r="AA28" s="77">
        <f>X28*R28</f>
        <v>400680</v>
      </c>
      <c r="AB28" s="78"/>
      <c r="AC28" s="78"/>
      <c r="AD28" s="79"/>
      <c r="AE28" s="31"/>
      <c r="AF28" s="31"/>
    </row>
    <row r="29" spans="1:32" s="16" customFormat="1" ht="15" customHeight="1">
      <c r="A29" s="46">
        <v>3</v>
      </c>
      <c r="B29" s="47"/>
      <c r="C29" s="48"/>
      <c r="D29" s="49" t="s">
        <v>75</v>
      </c>
      <c r="E29" s="181" t="s">
        <v>55</v>
      </c>
      <c r="F29" s="182"/>
      <c r="G29" s="182"/>
      <c r="H29" s="182"/>
      <c r="I29" s="183"/>
      <c r="J29" s="32"/>
      <c r="K29" s="32"/>
      <c r="L29" s="32"/>
      <c r="M29" s="83"/>
      <c r="N29" s="84"/>
      <c r="O29" s="53"/>
      <c r="P29" s="54"/>
      <c r="Q29" s="55"/>
      <c r="R29" s="77"/>
      <c r="S29" s="78"/>
      <c r="T29" s="78"/>
      <c r="U29" s="79"/>
      <c r="V29" s="56"/>
      <c r="W29" s="57"/>
      <c r="X29" s="77"/>
      <c r="Y29" s="79"/>
      <c r="Z29" s="58"/>
      <c r="AA29" s="77"/>
      <c r="AB29" s="78"/>
      <c r="AC29" s="78"/>
      <c r="AD29" s="79"/>
      <c r="AE29" s="31"/>
      <c r="AF29" s="31"/>
    </row>
    <row r="30" spans="1:32" s="16" customFormat="1" ht="15" customHeight="1">
      <c r="A30" s="46">
        <v>4</v>
      </c>
      <c r="B30" s="47"/>
      <c r="C30" s="48"/>
      <c r="D30" s="49" t="s">
        <v>76</v>
      </c>
      <c r="E30" s="80" t="s">
        <v>57</v>
      </c>
      <c r="F30" s="81"/>
      <c r="G30" s="81"/>
      <c r="H30" s="81"/>
      <c r="I30" s="82"/>
      <c r="J30" s="50"/>
      <c r="K30" s="50"/>
      <c r="L30" s="51"/>
      <c r="M30" s="83" t="s">
        <v>70</v>
      </c>
      <c r="N30" s="84"/>
      <c r="O30" s="53"/>
      <c r="P30" s="54"/>
      <c r="Q30" s="55">
        <v>14</v>
      </c>
      <c r="R30" s="77">
        <v>14</v>
      </c>
      <c r="S30" s="78"/>
      <c r="T30" s="78"/>
      <c r="U30" s="79"/>
      <c r="V30" s="56"/>
      <c r="W30" s="57"/>
      <c r="X30" s="77">
        <f>78*45</f>
        <v>3510</v>
      </c>
      <c r="Y30" s="79"/>
      <c r="Z30" s="58"/>
      <c r="AA30" s="77">
        <f aca="true" t="shared" si="0" ref="AA30:AA41">X30*R30</f>
        <v>49140</v>
      </c>
      <c r="AB30" s="78"/>
      <c r="AC30" s="78"/>
      <c r="AD30" s="79"/>
      <c r="AE30" s="31"/>
      <c r="AF30" s="31"/>
    </row>
    <row r="31" spans="1:32" s="16" customFormat="1" ht="15" customHeight="1">
      <c r="A31" s="46">
        <v>5</v>
      </c>
      <c r="B31" s="47"/>
      <c r="C31" s="48"/>
      <c r="D31" s="49" t="s">
        <v>77</v>
      </c>
      <c r="E31" s="80" t="s">
        <v>58</v>
      </c>
      <c r="F31" s="81"/>
      <c r="G31" s="81"/>
      <c r="H31" s="81"/>
      <c r="I31" s="82"/>
      <c r="J31" s="32"/>
      <c r="K31" s="32"/>
      <c r="L31" s="32"/>
      <c r="M31" s="83" t="s">
        <v>70</v>
      </c>
      <c r="N31" s="84"/>
      <c r="O31" s="53"/>
      <c r="P31" s="54"/>
      <c r="Q31" s="55">
        <v>48</v>
      </c>
      <c r="R31" s="77">
        <v>48</v>
      </c>
      <c r="S31" s="78"/>
      <c r="T31" s="78"/>
      <c r="U31" s="79"/>
      <c r="V31" s="56"/>
      <c r="W31" s="57"/>
      <c r="X31" s="77">
        <f>90*45</f>
        <v>4050</v>
      </c>
      <c r="Y31" s="79"/>
      <c r="Z31" s="58"/>
      <c r="AA31" s="77">
        <f t="shared" si="0"/>
        <v>194400</v>
      </c>
      <c r="AB31" s="78"/>
      <c r="AC31" s="78"/>
      <c r="AD31" s="79"/>
      <c r="AE31" s="31"/>
      <c r="AF31" s="31"/>
    </row>
    <row r="32" spans="1:32" s="16" customFormat="1" ht="15" customHeight="1">
      <c r="A32" s="46">
        <v>6</v>
      </c>
      <c r="B32" s="47"/>
      <c r="C32" s="48"/>
      <c r="D32" s="49" t="s">
        <v>78</v>
      </c>
      <c r="E32" s="80" t="s">
        <v>59</v>
      </c>
      <c r="F32" s="81"/>
      <c r="G32" s="81"/>
      <c r="H32" s="81"/>
      <c r="I32" s="82"/>
      <c r="J32" s="50"/>
      <c r="K32" s="50"/>
      <c r="L32" s="51"/>
      <c r="M32" s="83" t="s">
        <v>70</v>
      </c>
      <c r="N32" s="84"/>
      <c r="O32" s="53"/>
      <c r="P32" s="54"/>
      <c r="Q32" s="55">
        <v>1</v>
      </c>
      <c r="R32" s="77">
        <v>1</v>
      </c>
      <c r="S32" s="78"/>
      <c r="T32" s="78"/>
      <c r="U32" s="79"/>
      <c r="V32" s="56"/>
      <c r="W32" s="57"/>
      <c r="X32" s="77">
        <f>150*45</f>
        <v>6750</v>
      </c>
      <c r="Y32" s="79"/>
      <c r="Z32" s="58"/>
      <c r="AA32" s="77">
        <f t="shared" si="0"/>
        <v>6750</v>
      </c>
      <c r="AB32" s="78"/>
      <c r="AC32" s="78"/>
      <c r="AD32" s="79"/>
      <c r="AE32" s="31"/>
      <c r="AF32" s="31"/>
    </row>
    <row r="33" spans="1:32" s="16" customFormat="1" ht="15" customHeight="1">
      <c r="A33" s="46">
        <v>7</v>
      </c>
      <c r="B33" s="47"/>
      <c r="C33" s="48"/>
      <c r="D33" s="49" t="s">
        <v>79</v>
      </c>
      <c r="E33" s="80" t="s">
        <v>60</v>
      </c>
      <c r="F33" s="81"/>
      <c r="G33" s="81"/>
      <c r="H33" s="81"/>
      <c r="I33" s="82"/>
      <c r="J33" s="32"/>
      <c r="K33" s="32"/>
      <c r="L33" s="32"/>
      <c r="M33" s="83" t="s">
        <v>70</v>
      </c>
      <c r="N33" s="84"/>
      <c r="O33" s="53"/>
      <c r="P33" s="54"/>
      <c r="Q33" s="55">
        <v>1</v>
      </c>
      <c r="R33" s="77">
        <v>1</v>
      </c>
      <c r="S33" s="78"/>
      <c r="T33" s="78"/>
      <c r="U33" s="79"/>
      <c r="V33" s="56"/>
      <c r="W33" s="57"/>
      <c r="X33" s="77">
        <f>165*45</f>
        <v>7425</v>
      </c>
      <c r="Y33" s="79"/>
      <c r="Z33" s="58"/>
      <c r="AA33" s="77">
        <f t="shared" si="0"/>
        <v>7425</v>
      </c>
      <c r="AB33" s="78"/>
      <c r="AC33" s="78"/>
      <c r="AD33" s="79"/>
      <c r="AE33" s="31"/>
      <c r="AF33" s="31"/>
    </row>
    <row r="34" spans="1:32" s="16" customFormat="1" ht="15" customHeight="1">
      <c r="A34" s="46">
        <v>8</v>
      </c>
      <c r="B34" s="47"/>
      <c r="C34" s="48"/>
      <c r="D34" s="49" t="s">
        <v>80</v>
      </c>
      <c r="E34" s="80" t="s">
        <v>61</v>
      </c>
      <c r="F34" s="81"/>
      <c r="G34" s="81"/>
      <c r="H34" s="81"/>
      <c r="I34" s="82"/>
      <c r="J34" s="50"/>
      <c r="K34" s="50"/>
      <c r="L34" s="51"/>
      <c r="M34" s="83" t="s">
        <v>70</v>
      </c>
      <c r="N34" s="84"/>
      <c r="O34" s="53"/>
      <c r="P34" s="54"/>
      <c r="Q34" s="55">
        <v>1</v>
      </c>
      <c r="R34" s="77">
        <v>1</v>
      </c>
      <c r="S34" s="78"/>
      <c r="T34" s="78"/>
      <c r="U34" s="79"/>
      <c r="V34" s="56"/>
      <c r="W34" s="57"/>
      <c r="X34" s="77">
        <f>118*45</f>
        <v>5310</v>
      </c>
      <c r="Y34" s="79"/>
      <c r="Z34" s="58"/>
      <c r="AA34" s="77">
        <f t="shared" si="0"/>
        <v>5310</v>
      </c>
      <c r="AB34" s="78"/>
      <c r="AC34" s="78"/>
      <c r="AD34" s="79"/>
      <c r="AE34" s="31"/>
      <c r="AF34" s="31"/>
    </row>
    <row r="35" spans="1:32" s="16" customFormat="1" ht="15" customHeight="1">
      <c r="A35" s="46">
        <v>9</v>
      </c>
      <c r="B35" s="47"/>
      <c r="C35" s="48"/>
      <c r="D35" s="49" t="s">
        <v>81</v>
      </c>
      <c r="E35" s="80" t="s">
        <v>62</v>
      </c>
      <c r="F35" s="81"/>
      <c r="G35" s="81"/>
      <c r="H35" s="81"/>
      <c r="I35" s="82"/>
      <c r="J35" s="32"/>
      <c r="K35" s="32"/>
      <c r="L35" s="32"/>
      <c r="M35" s="83" t="s">
        <v>70</v>
      </c>
      <c r="N35" s="84"/>
      <c r="O35" s="53"/>
      <c r="P35" s="54"/>
      <c r="Q35" s="55">
        <v>1</v>
      </c>
      <c r="R35" s="77">
        <v>1</v>
      </c>
      <c r="S35" s="78"/>
      <c r="T35" s="78"/>
      <c r="U35" s="79"/>
      <c r="V35" s="56"/>
      <c r="W35" s="57"/>
      <c r="X35" s="77">
        <f>150*45</f>
        <v>6750</v>
      </c>
      <c r="Y35" s="79"/>
      <c r="Z35" s="58"/>
      <c r="AA35" s="77">
        <f t="shared" si="0"/>
        <v>6750</v>
      </c>
      <c r="AB35" s="78"/>
      <c r="AC35" s="78"/>
      <c r="AD35" s="79"/>
      <c r="AE35" s="31"/>
      <c r="AF35" s="31"/>
    </row>
    <row r="36" spans="1:32" s="16" customFormat="1" ht="15" customHeight="1">
      <c r="A36" s="46">
        <v>10</v>
      </c>
      <c r="B36" s="47"/>
      <c r="C36" s="48"/>
      <c r="D36" s="49" t="s">
        <v>82</v>
      </c>
      <c r="E36" s="80" t="s">
        <v>63</v>
      </c>
      <c r="F36" s="81"/>
      <c r="G36" s="81"/>
      <c r="H36" s="81"/>
      <c r="I36" s="82"/>
      <c r="J36" s="50"/>
      <c r="K36" s="50"/>
      <c r="L36" s="51"/>
      <c r="M36" s="83" t="s">
        <v>70</v>
      </c>
      <c r="N36" s="84"/>
      <c r="O36" s="53"/>
      <c r="P36" s="54"/>
      <c r="Q36" s="55">
        <v>1</v>
      </c>
      <c r="R36" s="77">
        <v>1</v>
      </c>
      <c r="S36" s="78"/>
      <c r="T36" s="78"/>
      <c r="U36" s="79"/>
      <c r="V36" s="56"/>
      <c r="W36" s="57"/>
      <c r="X36" s="77">
        <f>140*45</f>
        <v>6300</v>
      </c>
      <c r="Y36" s="79"/>
      <c r="Z36" s="58"/>
      <c r="AA36" s="77">
        <f t="shared" si="0"/>
        <v>6300</v>
      </c>
      <c r="AB36" s="78"/>
      <c r="AC36" s="78"/>
      <c r="AD36" s="79"/>
      <c r="AE36" s="31"/>
      <c r="AF36" s="31"/>
    </row>
    <row r="37" spans="1:32" s="16" customFormat="1" ht="15" customHeight="1">
      <c r="A37" s="46">
        <v>11</v>
      </c>
      <c r="B37" s="47"/>
      <c r="C37" s="48"/>
      <c r="D37" s="49" t="s">
        <v>83</v>
      </c>
      <c r="E37" s="80" t="s">
        <v>64</v>
      </c>
      <c r="F37" s="81"/>
      <c r="G37" s="81"/>
      <c r="H37" s="81"/>
      <c r="I37" s="82"/>
      <c r="J37" s="32"/>
      <c r="K37" s="32"/>
      <c r="L37" s="32"/>
      <c r="M37" s="83" t="s">
        <v>70</v>
      </c>
      <c r="N37" s="84"/>
      <c r="O37" s="53"/>
      <c r="P37" s="54"/>
      <c r="Q37" s="55">
        <v>1</v>
      </c>
      <c r="R37" s="77">
        <v>1</v>
      </c>
      <c r="S37" s="78"/>
      <c r="T37" s="78"/>
      <c r="U37" s="79"/>
      <c r="V37" s="56"/>
      <c r="W37" s="57"/>
      <c r="X37" s="77">
        <f>185*45</f>
        <v>8325</v>
      </c>
      <c r="Y37" s="79"/>
      <c r="Z37" s="58"/>
      <c r="AA37" s="77">
        <f t="shared" si="0"/>
        <v>8325</v>
      </c>
      <c r="AB37" s="78"/>
      <c r="AC37" s="78"/>
      <c r="AD37" s="79"/>
      <c r="AE37" s="31"/>
      <c r="AF37" s="31"/>
    </row>
    <row r="38" spans="1:32" s="16" customFormat="1" ht="29.25" customHeight="1">
      <c r="A38" s="46">
        <v>12</v>
      </c>
      <c r="B38" s="47"/>
      <c r="C38" s="48"/>
      <c r="D38" s="49" t="s">
        <v>84</v>
      </c>
      <c r="E38" s="187" t="s">
        <v>66</v>
      </c>
      <c r="F38" s="188"/>
      <c r="G38" s="188"/>
      <c r="H38" s="188"/>
      <c r="I38" s="189"/>
      <c r="J38" s="50"/>
      <c r="K38" s="50"/>
      <c r="L38" s="51"/>
      <c r="M38" s="83" t="s">
        <v>72</v>
      </c>
      <c r="N38" s="84"/>
      <c r="O38" s="53"/>
      <c r="P38" s="54"/>
      <c r="Q38" s="55">
        <v>8</v>
      </c>
      <c r="R38" s="77">
        <v>8</v>
      </c>
      <c r="S38" s="78"/>
      <c r="T38" s="78"/>
      <c r="U38" s="79"/>
      <c r="V38" s="56"/>
      <c r="W38" s="57"/>
      <c r="X38" s="77">
        <f>75*45</f>
        <v>3375</v>
      </c>
      <c r="Y38" s="79"/>
      <c r="Z38" s="58"/>
      <c r="AA38" s="77">
        <f t="shared" si="0"/>
        <v>27000</v>
      </c>
      <c r="AB38" s="78"/>
      <c r="AC38" s="78"/>
      <c r="AD38" s="79"/>
      <c r="AE38" s="31"/>
      <c r="AF38" s="31"/>
    </row>
    <row r="39" spans="1:32" s="16" customFormat="1" ht="33" customHeight="1">
      <c r="A39" s="46">
        <v>13</v>
      </c>
      <c r="B39" s="47"/>
      <c r="C39" s="48"/>
      <c r="D39" s="49" t="s">
        <v>85</v>
      </c>
      <c r="E39" s="187" t="s">
        <v>67</v>
      </c>
      <c r="F39" s="188"/>
      <c r="G39" s="188"/>
      <c r="H39" s="188"/>
      <c r="I39" s="189"/>
      <c r="J39" s="32"/>
      <c r="K39" s="32"/>
      <c r="L39" s="32"/>
      <c r="M39" s="83" t="s">
        <v>70</v>
      </c>
      <c r="N39" s="84"/>
      <c r="O39" s="53"/>
      <c r="P39" s="54"/>
      <c r="Q39" s="55">
        <v>16</v>
      </c>
      <c r="R39" s="77">
        <v>16</v>
      </c>
      <c r="S39" s="78"/>
      <c r="T39" s="78"/>
      <c r="U39" s="79"/>
      <c r="V39" s="56"/>
      <c r="W39" s="57"/>
      <c r="X39" s="77">
        <f>95*45</f>
        <v>4275</v>
      </c>
      <c r="Y39" s="79"/>
      <c r="Z39" s="58"/>
      <c r="AA39" s="77">
        <f t="shared" si="0"/>
        <v>68400</v>
      </c>
      <c r="AB39" s="78"/>
      <c r="AC39" s="78"/>
      <c r="AD39" s="79"/>
      <c r="AE39" s="31"/>
      <c r="AF39" s="31"/>
    </row>
    <row r="40" spans="1:32" s="16" customFormat="1" ht="15" customHeight="1">
      <c r="A40" s="46">
        <v>14</v>
      </c>
      <c r="B40" s="47"/>
      <c r="C40" s="48"/>
      <c r="D40" s="49" t="s">
        <v>86</v>
      </c>
      <c r="E40" s="190" t="s">
        <v>73</v>
      </c>
      <c r="F40" s="191"/>
      <c r="G40" s="191"/>
      <c r="H40" s="191"/>
      <c r="I40" s="192"/>
      <c r="J40" s="50"/>
      <c r="K40" s="50"/>
      <c r="L40" s="51"/>
      <c r="M40" s="83" t="s">
        <v>70</v>
      </c>
      <c r="N40" s="84"/>
      <c r="O40" s="53"/>
      <c r="P40" s="54"/>
      <c r="Q40" s="55">
        <v>1</v>
      </c>
      <c r="R40" s="77"/>
      <c r="S40" s="78"/>
      <c r="T40" s="78"/>
      <c r="U40" s="79"/>
      <c r="V40" s="56"/>
      <c r="W40" s="57"/>
      <c r="X40" s="77"/>
      <c r="Y40" s="79"/>
      <c r="Z40" s="58"/>
      <c r="AA40" s="77">
        <f>500*45</f>
        <v>22500</v>
      </c>
      <c r="AB40" s="78"/>
      <c r="AC40" s="78"/>
      <c r="AD40" s="79"/>
      <c r="AE40" s="31"/>
      <c r="AF40" s="31"/>
    </row>
    <row r="41" spans="1:32" s="16" customFormat="1" ht="15" customHeight="1">
      <c r="A41" s="46">
        <v>15</v>
      </c>
      <c r="B41" s="47"/>
      <c r="C41" s="48"/>
      <c r="D41" s="49" t="s">
        <v>87</v>
      </c>
      <c r="E41" s="190" t="s">
        <v>68</v>
      </c>
      <c r="F41" s="191"/>
      <c r="G41" s="191"/>
      <c r="H41" s="191"/>
      <c r="I41" s="192"/>
      <c r="J41" s="32"/>
      <c r="K41" s="32"/>
      <c r="L41" s="32"/>
      <c r="M41" s="83" t="s">
        <v>47</v>
      </c>
      <c r="N41" s="84"/>
      <c r="O41" s="53"/>
      <c r="P41" s="54"/>
      <c r="Q41" s="55">
        <v>42.2</v>
      </c>
      <c r="R41" s="77">
        <v>42.2</v>
      </c>
      <c r="S41" s="78"/>
      <c r="T41" s="78"/>
      <c r="U41" s="79"/>
      <c r="V41" s="56"/>
      <c r="W41" s="57"/>
      <c r="X41" s="77">
        <f>110*45</f>
        <v>4950</v>
      </c>
      <c r="Y41" s="79"/>
      <c r="Z41" s="58"/>
      <c r="AA41" s="77">
        <f t="shared" si="0"/>
        <v>208890</v>
      </c>
      <c r="AB41" s="78"/>
      <c r="AC41" s="78"/>
      <c r="AD41" s="79"/>
      <c r="AE41" s="31"/>
      <c r="AF41" s="31"/>
    </row>
    <row r="42" spans="1:32" s="16" customFormat="1" ht="15" customHeight="1">
      <c r="A42" s="46">
        <v>16</v>
      </c>
      <c r="B42" s="47"/>
      <c r="C42" s="48"/>
      <c r="D42" s="49" t="s">
        <v>88</v>
      </c>
      <c r="E42" s="190" t="s">
        <v>69</v>
      </c>
      <c r="F42" s="191"/>
      <c r="G42" s="191"/>
      <c r="H42" s="191"/>
      <c r="I42" s="192"/>
      <c r="J42" s="50"/>
      <c r="K42" s="50"/>
      <c r="L42" s="51"/>
      <c r="M42" s="83"/>
      <c r="N42" s="84"/>
      <c r="O42" s="53"/>
      <c r="P42" s="54"/>
      <c r="Q42" s="55"/>
      <c r="R42" s="77"/>
      <c r="S42" s="78"/>
      <c r="T42" s="78"/>
      <c r="U42" s="79"/>
      <c r="V42" s="56"/>
      <c r="W42" s="57"/>
      <c r="X42" s="77"/>
      <c r="Y42" s="79"/>
      <c r="Z42" s="58"/>
      <c r="AA42" s="77">
        <f>250*45</f>
        <v>11250</v>
      </c>
      <c r="AB42" s="78"/>
      <c r="AC42" s="78"/>
      <c r="AD42" s="79"/>
      <c r="AE42" s="31"/>
      <c r="AF42" s="31"/>
    </row>
    <row r="43" spans="1:3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 t="s">
        <v>35</v>
      </c>
      <c r="P43" s="3"/>
      <c r="Q43" s="12" t="s">
        <v>36</v>
      </c>
      <c r="R43" s="72"/>
      <c r="S43" s="73"/>
      <c r="T43" s="73"/>
      <c r="U43" s="74"/>
      <c r="V43" s="75"/>
      <c r="W43" s="75"/>
      <c r="X43" s="75"/>
      <c r="Y43" s="75"/>
      <c r="Z43" s="76"/>
      <c r="AA43" s="77">
        <f>SUM(AA28:AA42)</f>
        <v>1023120</v>
      </c>
      <c r="AB43" s="78"/>
      <c r="AC43" s="78"/>
      <c r="AD43" s="79"/>
      <c r="AE43" s="21"/>
      <c r="AF43" s="21"/>
      <c r="AG43" s="21"/>
    </row>
    <row r="44" spans="1:3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2" t="s">
        <v>37</v>
      </c>
      <c r="R44" s="64"/>
      <c r="S44" s="65"/>
      <c r="T44" s="65"/>
      <c r="U44" s="66"/>
      <c r="V44" s="47"/>
      <c r="W44" s="48"/>
      <c r="X44" s="67"/>
      <c r="Y44" s="67"/>
      <c r="Z44" s="52"/>
      <c r="AA44" s="68">
        <f>AA43*18/118</f>
        <v>156069.15254237287</v>
      </c>
      <c r="AB44" s="69"/>
      <c r="AC44" s="69"/>
      <c r="AD44" s="70"/>
      <c r="AF44" s="21"/>
      <c r="AG44" s="21"/>
    </row>
    <row r="45" spans="4:23" ht="15.75">
      <c r="D45" s="22"/>
      <c r="R45" s="71"/>
      <c r="S45" s="71"/>
      <c r="T45" s="71"/>
      <c r="U45" s="71"/>
      <c r="V45" s="71"/>
      <c r="W45" s="71"/>
    </row>
    <row r="46" spans="1:32" ht="15.75">
      <c r="A46" s="22"/>
      <c r="B46" s="22"/>
      <c r="C46" s="22"/>
      <c r="D46" s="22"/>
      <c r="AF46" s="21"/>
    </row>
    <row r="47" spans="1:30" ht="27.75" customHeight="1">
      <c r="A47" s="2" t="s">
        <v>38</v>
      </c>
      <c r="B47" s="23" t="s">
        <v>38</v>
      </c>
      <c r="E47" s="62" t="s">
        <v>39</v>
      </c>
      <c r="F47" s="62"/>
      <c r="G47" s="62"/>
      <c r="I47" s="62"/>
      <c r="J47" s="62"/>
      <c r="K47" s="24"/>
      <c r="L47" s="62" t="s">
        <v>40</v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</row>
    <row r="48" spans="5:30" s="6" customFormat="1" ht="10.5" customHeight="1">
      <c r="E48" s="61" t="s">
        <v>41</v>
      </c>
      <c r="F48" s="61"/>
      <c r="G48" s="61"/>
      <c r="I48" s="61" t="s">
        <v>42</v>
      </c>
      <c r="J48" s="61"/>
      <c r="L48" s="61" t="s">
        <v>43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ht="15.75" customHeight="1">
      <c r="L49" s="24"/>
    </row>
    <row r="50" spans="1:30" ht="28.5" customHeight="1">
      <c r="A50" s="2" t="s">
        <v>44</v>
      </c>
      <c r="B50" s="23" t="s">
        <v>44</v>
      </c>
      <c r="E50" s="62" t="s">
        <v>39</v>
      </c>
      <c r="F50" s="62"/>
      <c r="G50" s="62"/>
      <c r="I50" s="62"/>
      <c r="J50" s="62"/>
      <c r="K50" s="24"/>
      <c r="L50" s="63" t="s">
        <v>89</v>
      </c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spans="5:30" s="6" customFormat="1" ht="10.5" customHeight="1">
      <c r="E51" s="60" t="s">
        <v>41</v>
      </c>
      <c r="F51" s="60"/>
      <c r="G51" s="60"/>
      <c r="I51" s="61" t="s">
        <v>42</v>
      </c>
      <c r="J51" s="61"/>
      <c r="L51" s="61" t="s">
        <v>43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spans="5:30" s="1" customFormat="1" ht="11.25" customHeight="1">
      <c r="E52" s="25"/>
      <c r="F52" s="25"/>
      <c r="G52" s="25"/>
      <c r="I52" s="25"/>
      <c r="J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ht="15.75" customHeight="1"/>
  </sheetData>
  <sheetProtection/>
  <mergeCells count="149">
    <mergeCell ref="E51:G51"/>
    <mergeCell ref="I51:J51"/>
    <mergeCell ref="L51:AD51"/>
    <mergeCell ref="E48:G48"/>
    <mergeCell ref="I48:J48"/>
    <mergeCell ref="L48:AD48"/>
    <mergeCell ref="E50:G50"/>
    <mergeCell ref="I50:J50"/>
    <mergeCell ref="L50:AD50"/>
    <mergeCell ref="R44:U44"/>
    <mergeCell ref="X44:Y44"/>
    <mergeCell ref="AA44:AD44"/>
    <mergeCell ref="R45:W45"/>
    <mergeCell ref="E47:G47"/>
    <mergeCell ref="I47:J47"/>
    <mergeCell ref="L47:AD47"/>
    <mergeCell ref="E42:I42"/>
    <mergeCell ref="M42:N42"/>
    <mergeCell ref="R42:U42"/>
    <mergeCell ref="X42:Y42"/>
    <mergeCell ref="AA42:AD42"/>
    <mergeCell ref="R43:U43"/>
    <mergeCell ref="V43:Z43"/>
    <mergeCell ref="AA43:AD43"/>
    <mergeCell ref="E40:I40"/>
    <mergeCell ref="M40:N40"/>
    <mergeCell ref="R40:U40"/>
    <mergeCell ref="X40:Y40"/>
    <mergeCell ref="AA40:AD40"/>
    <mergeCell ref="E41:I41"/>
    <mergeCell ref="M41:N41"/>
    <mergeCell ref="R41:U41"/>
    <mergeCell ref="X41:Y41"/>
    <mergeCell ref="AA41:AD41"/>
    <mergeCell ref="E38:I38"/>
    <mergeCell ref="M38:N38"/>
    <mergeCell ref="R38:U38"/>
    <mergeCell ref="X38:Y38"/>
    <mergeCell ref="AA38:AD38"/>
    <mergeCell ref="E39:I39"/>
    <mergeCell ref="M39:N39"/>
    <mergeCell ref="R39:U39"/>
    <mergeCell ref="X39:Y39"/>
    <mergeCell ref="AA39:AD39"/>
    <mergeCell ref="E36:I36"/>
    <mergeCell ref="M36:N36"/>
    <mergeCell ref="R36:U36"/>
    <mergeCell ref="X36:Y36"/>
    <mergeCell ref="AA36:AD36"/>
    <mergeCell ref="E37:I37"/>
    <mergeCell ref="M37:N37"/>
    <mergeCell ref="R37:U37"/>
    <mergeCell ref="X37:Y37"/>
    <mergeCell ref="AA37:AD37"/>
    <mergeCell ref="E34:I34"/>
    <mergeCell ref="M34:N34"/>
    <mergeCell ref="R34:U34"/>
    <mergeCell ref="X34:Y34"/>
    <mergeCell ref="AA34:AD34"/>
    <mergeCell ref="E35:I35"/>
    <mergeCell ref="M35:N35"/>
    <mergeCell ref="R35:U35"/>
    <mergeCell ref="X35:Y35"/>
    <mergeCell ref="AA35:AD35"/>
    <mergeCell ref="E32:I32"/>
    <mergeCell ref="M32:N32"/>
    <mergeCell ref="R32:U32"/>
    <mergeCell ref="X32:Y32"/>
    <mergeCell ref="AA32:AD32"/>
    <mergeCell ref="E33:I33"/>
    <mergeCell ref="M33:N33"/>
    <mergeCell ref="R33:U33"/>
    <mergeCell ref="X33:Y33"/>
    <mergeCell ref="AA33:AD33"/>
    <mergeCell ref="E30:I30"/>
    <mergeCell ref="M30:N30"/>
    <mergeCell ref="R30:U30"/>
    <mergeCell ref="X30:Y30"/>
    <mergeCell ref="AA30:AD30"/>
    <mergeCell ref="E31:I31"/>
    <mergeCell ref="M31:N31"/>
    <mergeCell ref="R31:U31"/>
    <mergeCell ref="X31:Y31"/>
    <mergeCell ref="AA31:AD31"/>
    <mergeCell ref="E28:I28"/>
    <mergeCell ref="M28:N28"/>
    <mergeCell ref="R28:U28"/>
    <mergeCell ref="X28:Y28"/>
    <mergeCell ref="AA28:AD28"/>
    <mergeCell ref="E29:I29"/>
    <mergeCell ref="M29:N29"/>
    <mergeCell ref="R29:U29"/>
    <mergeCell ref="X29:Y29"/>
    <mergeCell ref="AA29:AD29"/>
    <mergeCell ref="AA26:AD26"/>
    <mergeCell ref="E27:I27"/>
    <mergeCell ref="M27:N27"/>
    <mergeCell ref="R27:U27"/>
    <mergeCell ref="X27:Y27"/>
    <mergeCell ref="AA27:AD27"/>
    <mergeCell ref="V24:Z24"/>
    <mergeCell ref="AA24:AD24"/>
    <mergeCell ref="X25:Y25"/>
    <mergeCell ref="AA25:AD25"/>
    <mergeCell ref="B26:D26"/>
    <mergeCell ref="E26:L26"/>
    <mergeCell ref="M26:N26"/>
    <mergeCell ref="O26:Q26"/>
    <mergeCell ref="R26:U26"/>
    <mergeCell ref="X26:Y26"/>
    <mergeCell ref="H20:Q20"/>
    <mergeCell ref="M21:AA21"/>
    <mergeCell ref="A23:D23"/>
    <mergeCell ref="E23:L25"/>
    <mergeCell ref="M23:N25"/>
    <mergeCell ref="O23:Q25"/>
    <mergeCell ref="R23:AD23"/>
    <mergeCell ref="A24:A25"/>
    <mergeCell ref="B24:D25"/>
    <mergeCell ref="R24:U25"/>
    <mergeCell ref="L17:N18"/>
    <mergeCell ref="O17:R18"/>
    <mergeCell ref="T17:AA17"/>
    <mergeCell ref="T18:W18"/>
    <mergeCell ref="X18:AA18"/>
    <mergeCell ref="L19:N19"/>
    <mergeCell ref="O19:R19"/>
    <mergeCell ref="T19:W19"/>
    <mergeCell ref="X19:AA19"/>
    <mergeCell ref="T12:Z12"/>
    <mergeCell ref="AA12:AD12"/>
    <mergeCell ref="R13:Y13"/>
    <mergeCell ref="AA13:AD13"/>
    <mergeCell ref="AA14:AB14"/>
    <mergeCell ref="W15:Z15"/>
    <mergeCell ref="AA15:AD15"/>
    <mergeCell ref="AA7:AD8"/>
    <mergeCell ref="F8:X8"/>
    <mergeCell ref="AA9:AD10"/>
    <mergeCell ref="D10:Z10"/>
    <mergeCell ref="B11:Z11"/>
    <mergeCell ref="AA11:AD11"/>
    <mergeCell ref="AA2:AD2"/>
    <mergeCell ref="V3:Z3"/>
    <mergeCell ref="AA3:AD3"/>
    <mergeCell ref="D4:X4"/>
    <mergeCell ref="AA4:AD4"/>
    <mergeCell ref="AA5:AD6"/>
    <mergeCell ref="F6:X6"/>
  </mergeCells>
  <printOptions/>
  <pageMargins left="0.6692913385826772" right="0.4724409448818898" top="0.1968503937007874" bottom="0.3937007874015748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2"/>
  <sheetViews>
    <sheetView zoomScale="69" zoomScaleNormal="69" zoomScaleSheetLayoutView="75" zoomScalePageLayoutView="0" workbookViewId="0" topLeftCell="A11">
      <selection activeCell="M21" sqref="M21:AA21"/>
    </sheetView>
  </sheetViews>
  <sheetFormatPr defaultColWidth="9.140625" defaultRowHeight="15"/>
  <cols>
    <col min="1" max="1" width="9.28125" style="2" customWidth="1"/>
    <col min="2" max="3" width="0.85546875" style="2" hidden="1" customWidth="1"/>
    <col min="4" max="4" width="8.00390625" style="2" customWidth="1"/>
    <col min="5" max="5" width="6.00390625" style="2" customWidth="1"/>
    <col min="6" max="6" width="9.140625" style="2" customWidth="1"/>
    <col min="7" max="7" width="10.28125" style="2" customWidth="1"/>
    <col min="8" max="8" width="5.00390625" style="2" bestFit="1" customWidth="1"/>
    <col min="9" max="9" width="78.00390625" style="2" customWidth="1"/>
    <col min="10" max="10" width="3.421875" style="2" hidden="1" customWidth="1"/>
    <col min="11" max="11" width="2.7109375" style="2" hidden="1" customWidth="1"/>
    <col min="12" max="12" width="9.421875" style="2" hidden="1" customWidth="1"/>
    <col min="13" max="13" width="5.7109375" style="2" customWidth="1"/>
    <col min="14" max="14" width="7.57421875" style="2" customWidth="1"/>
    <col min="15" max="15" width="3.28125" style="2" hidden="1" customWidth="1"/>
    <col min="16" max="16" width="2.28125" style="2" hidden="1" customWidth="1"/>
    <col min="17" max="17" width="14.140625" style="2" customWidth="1"/>
    <col min="18" max="18" width="2.140625" style="2" customWidth="1"/>
    <col min="19" max="19" width="1.8515625" style="2" customWidth="1"/>
    <col min="20" max="20" width="3.57421875" style="2" customWidth="1"/>
    <col min="21" max="21" width="7.28125" style="2" customWidth="1"/>
    <col min="22" max="22" width="0.42578125" style="2" hidden="1" customWidth="1"/>
    <col min="23" max="23" width="0.13671875" style="2" hidden="1" customWidth="1"/>
    <col min="24" max="24" width="3.7109375" style="2" customWidth="1"/>
    <col min="25" max="25" width="11.140625" style="2" customWidth="1"/>
    <col min="26" max="26" width="0.42578125" style="2" hidden="1" customWidth="1"/>
    <col min="27" max="27" width="1.421875" style="2" customWidth="1"/>
    <col min="28" max="28" width="6.8515625" style="2" customWidth="1"/>
    <col min="29" max="29" width="9.421875" style="2" customWidth="1"/>
    <col min="30" max="30" width="13.00390625" style="2" customWidth="1"/>
    <col min="31" max="32" width="9.140625" style="2" customWidth="1"/>
    <col min="33" max="33" width="15.00390625" style="2" customWidth="1"/>
    <col min="34" max="16384" width="9.140625" style="2" customWidth="1"/>
  </cols>
  <sheetData>
    <row r="1" spans="18:22" s="1" customFormat="1" ht="19.5" customHeight="1">
      <c r="R1" s="1" t="s">
        <v>0</v>
      </c>
      <c r="V1" s="1" t="s">
        <v>1</v>
      </c>
    </row>
    <row r="2" spans="27:30" ht="17.25" customHeight="1" thickBot="1">
      <c r="AA2" s="171" t="s">
        <v>2</v>
      </c>
      <c r="AB2" s="172"/>
      <c r="AC2" s="172"/>
      <c r="AD2" s="173"/>
    </row>
    <row r="3" spans="22:30" s="3" customFormat="1" ht="12.75">
      <c r="V3" s="150" t="s">
        <v>3</v>
      </c>
      <c r="W3" s="150"/>
      <c r="X3" s="150"/>
      <c r="Y3" s="150"/>
      <c r="Z3" s="151"/>
      <c r="AA3" s="174" t="s">
        <v>4</v>
      </c>
      <c r="AB3" s="175"/>
      <c r="AC3" s="175"/>
      <c r="AD3" s="176"/>
    </row>
    <row r="4" spans="1:30" s="3" customFormat="1" ht="15.75" customHeight="1">
      <c r="A4" s="3" t="s">
        <v>5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4" t="s">
        <v>6</v>
      </c>
      <c r="Z4" s="4" t="s">
        <v>6</v>
      </c>
      <c r="AA4" s="165"/>
      <c r="AB4" s="166"/>
      <c r="AC4" s="166"/>
      <c r="AD4" s="167"/>
    </row>
    <row r="5" spans="14:30" s="6" customFormat="1" ht="12.75" customHeight="1">
      <c r="N5" s="6" t="s">
        <v>7</v>
      </c>
      <c r="S5" s="7"/>
      <c r="AA5" s="155"/>
      <c r="AB5" s="156"/>
      <c r="AC5" s="156"/>
      <c r="AD5" s="157"/>
    </row>
    <row r="6" spans="1:30" s="3" customFormat="1" ht="13.5" customHeight="1">
      <c r="A6" s="3" t="s">
        <v>8</v>
      </c>
      <c r="F6" s="161" t="s">
        <v>50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4" t="s">
        <v>6</v>
      </c>
      <c r="Z6" s="4" t="s">
        <v>6</v>
      </c>
      <c r="AA6" s="158"/>
      <c r="AB6" s="159"/>
      <c r="AC6" s="159"/>
      <c r="AD6" s="160"/>
    </row>
    <row r="7" spans="8:30" s="6" customFormat="1" ht="11.25" customHeight="1">
      <c r="H7" s="7"/>
      <c r="N7" s="6" t="s">
        <v>7</v>
      </c>
      <c r="S7" s="7"/>
      <c r="AA7" s="155"/>
      <c r="AB7" s="156"/>
      <c r="AC7" s="156"/>
      <c r="AD7" s="157"/>
    </row>
    <row r="8" spans="1:30" s="3" customFormat="1" ht="14.25" customHeight="1">
      <c r="A8" s="3" t="s">
        <v>9</v>
      </c>
      <c r="F8" s="161" t="s">
        <v>10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4" t="s">
        <v>6</v>
      </c>
      <c r="Z8" s="4" t="s">
        <v>6</v>
      </c>
      <c r="AA8" s="158"/>
      <c r="AB8" s="159"/>
      <c r="AC8" s="159"/>
      <c r="AD8" s="160"/>
    </row>
    <row r="9" spans="8:30" s="6" customFormat="1" ht="14.25" customHeight="1">
      <c r="H9" s="7"/>
      <c r="N9" s="6" t="s">
        <v>7</v>
      </c>
      <c r="S9" s="7"/>
      <c r="AA9" s="162"/>
      <c r="AB9" s="163"/>
      <c r="AC9" s="163"/>
      <c r="AD9" s="164"/>
    </row>
    <row r="10" spans="1:30" s="3" customFormat="1" ht="15" customHeight="1">
      <c r="A10" s="3" t="s">
        <v>11</v>
      </c>
      <c r="C10" s="5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9"/>
      <c r="AA10" s="165"/>
      <c r="AB10" s="166"/>
      <c r="AC10" s="166"/>
      <c r="AD10" s="167"/>
    </row>
    <row r="11" spans="1:30" s="3" customFormat="1" ht="19.5" customHeight="1">
      <c r="A11" s="3" t="s">
        <v>12</v>
      </c>
      <c r="B11" s="161" t="s">
        <v>51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70"/>
      <c r="AA11" s="165"/>
      <c r="AB11" s="166"/>
      <c r="AC11" s="166"/>
      <c r="AD11" s="167"/>
    </row>
    <row r="12" spans="9:30" s="6" customFormat="1" ht="18" customHeight="1">
      <c r="I12" s="7" t="s">
        <v>13</v>
      </c>
      <c r="T12" s="140" t="s">
        <v>14</v>
      </c>
      <c r="U12" s="140"/>
      <c r="V12" s="140"/>
      <c r="W12" s="140"/>
      <c r="X12" s="140"/>
      <c r="Y12" s="140"/>
      <c r="Z12" s="140"/>
      <c r="AA12" s="141">
        <v>37953</v>
      </c>
      <c r="AB12" s="142"/>
      <c r="AC12" s="142"/>
      <c r="AD12" s="143"/>
    </row>
    <row r="13" spans="16:31" s="3" customFormat="1" ht="15" customHeight="1">
      <c r="P13" s="4"/>
      <c r="Q13" s="4"/>
      <c r="R13" s="144"/>
      <c r="S13" s="144"/>
      <c r="T13" s="144"/>
      <c r="U13" s="144"/>
      <c r="V13" s="144"/>
      <c r="W13" s="144"/>
      <c r="X13" s="144"/>
      <c r="Y13" s="145"/>
      <c r="Z13" s="8" t="s">
        <v>15</v>
      </c>
      <c r="AA13" s="178" t="s">
        <v>49</v>
      </c>
      <c r="AB13" s="179"/>
      <c r="AC13" s="179"/>
      <c r="AD13" s="180"/>
      <c r="AE13" s="26"/>
    </row>
    <row r="14" spans="25:31" s="3" customFormat="1" ht="19.5" customHeight="1">
      <c r="Y14" s="4" t="s">
        <v>16</v>
      </c>
      <c r="Z14" s="9" t="s">
        <v>16</v>
      </c>
      <c r="AA14" s="149">
        <v>19</v>
      </c>
      <c r="AB14" s="74"/>
      <c r="AC14" s="10">
        <v>6</v>
      </c>
      <c r="AD14" s="11">
        <v>2009</v>
      </c>
      <c r="AE14" s="26"/>
    </row>
    <row r="15" spans="23:30" s="3" customFormat="1" ht="21.75" customHeight="1" thickBot="1">
      <c r="W15" s="150" t="s">
        <v>17</v>
      </c>
      <c r="X15" s="150"/>
      <c r="Y15" s="150"/>
      <c r="Z15" s="151"/>
      <c r="AA15" s="152"/>
      <c r="AB15" s="153"/>
      <c r="AC15" s="153"/>
      <c r="AD15" s="154"/>
    </row>
    <row r="16" spans="23:30" s="3" customFormat="1" ht="15" customHeight="1" thickBot="1">
      <c r="W16" s="4"/>
      <c r="X16" s="4"/>
      <c r="Y16" s="4"/>
      <c r="Z16" s="12"/>
      <c r="AA16" s="13"/>
      <c r="AB16" s="13"/>
      <c r="AC16" s="13"/>
      <c r="AD16" s="13"/>
    </row>
    <row r="17" spans="9:27" s="1" customFormat="1" ht="15.75" customHeight="1">
      <c r="I17" s="14"/>
      <c r="L17" s="121" t="s">
        <v>18</v>
      </c>
      <c r="M17" s="122"/>
      <c r="N17" s="122"/>
      <c r="O17" s="125" t="s">
        <v>19</v>
      </c>
      <c r="P17" s="125"/>
      <c r="Q17" s="125"/>
      <c r="R17" s="126"/>
      <c r="S17" s="15"/>
      <c r="T17" s="129" t="s">
        <v>20</v>
      </c>
      <c r="U17" s="130"/>
      <c r="V17" s="130"/>
      <c r="W17" s="130"/>
      <c r="X17" s="130"/>
      <c r="Y17" s="130"/>
      <c r="Z17" s="130"/>
      <c r="AA17" s="131"/>
    </row>
    <row r="18" spans="9:27" s="1" customFormat="1" ht="15.75" customHeight="1">
      <c r="I18" s="14"/>
      <c r="L18" s="123"/>
      <c r="M18" s="124"/>
      <c r="N18" s="124"/>
      <c r="O18" s="127"/>
      <c r="P18" s="127"/>
      <c r="Q18" s="127"/>
      <c r="R18" s="128"/>
      <c r="T18" s="132" t="s">
        <v>21</v>
      </c>
      <c r="U18" s="133"/>
      <c r="V18" s="133"/>
      <c r="W18" s="133"/>
      <c r="X18" s="133" t="s">
        <v>22</v>
      </c>
      <c r="Y18" s="133"/>
      <c r="Z18" s="133"/>
      <c r="AA18" s="134"/>
    </row>
    <row r="19" spans="9:28" s="16" customFormat="1" ht="18" customHeight="1" thickBot="1">
      <c r="I19" s="17" t="s">
        <v>23</v>
      </c>
      <c r="J19" s="18" t="s">
        <v>23</v>
      </c>
      <c r="K19" s="18"/>
      <c r="L19" s="135" t="s">
        <v>65</v>
      </c>
      <c r="M19" s="136"/>
      <c r="N19" s="136"/>
      <c r="O19" s="137">
        <v>40091</v>
      </c>
      <c r="P19" s="137"/>
      <c r="Q19" s="137"/>
      <c r="R19" s="138"/>
      <c r="T19" s="139">
        <v>40057</v>
      </c>
      <c r="U19" s="137"/>
      <c r="V19" s="137"/>
      <c r="W19" s="137"/>
      <c r="X19" s="137">
        <v>40086</v>
      </c>
      <c r="Y19" s="137"/>
      <c r="Z19" s="137"/>
      <c r="AA19" s="138"/>
      <c r="AB19" s="27"/>
    </row>
    <row r="20" spans="8:29" s="3" customFormat="1" ht="16.5" customHeight="1">
      <c r="H20" s="96" t="s">
        <v>94</v>
      </c>
      <c r="I20" s="96"/>
      <c r="J20" s="96"/>
      <c r="K20" s="96"/>
      <c r="L20" s="96"/>
      <c r="M20" s="96"/>
      <c r="N20" s="96"/>
      <c r="O20" s="96"/>
      <c r="P20" s="96"/>
      <c r="Q20" s="96"/>
      <c r="T20" s="30"/>
      <c r="U20" s="28"/>
      <c r="AB20" s="29"/>
      <c r="AC20" s="29"/>
    </row>
    <row r="21" spans="1:30" s="3" customFormat="1" ht="17.25" customHeight="1">
      <c r="A21" s="33" t="s">
        <v>24</v>
      </c>
      <c r="B21" s="34"/>
      <c r="C21" s="35"/>
      <c r="D21" s="35"/>
      <c r="E21" s="35"/>
      <c r="F21" s="35"/>
      <c r="G21" s="36"/>
      <c r="H21" s="36"/>
      <c r="I21" s="36"/>
      <c r="J21" s="36"/>
      <c r="K21" s="36"/>
      <c r="L21" s="35"/>
      <c r="M21" s="97" t="s">
        <v>52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37"/>
      <c r="AC21" s="38"/>
      <c r="AD21" s="38"/>
    </row>
    <row r="22" spans="1:30" s="3" customFormat="1" ht="12.75" customHeight="1">
      <c r="A22" s="39"/>
      <c r="B22" s="40"/>
      <c r="C22" s="35"/>
      <c r="D22" s="35"/>
      <c r="E22" s="35"/>
      <c r="F22" s="35"/>
      <c r="G22" s="36"/>
      <c r="H22" s="36"/>
      <c r="I22" s="36"/>
      <c r="J22" s="36"/>
      <c r="K22" s="36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4"/>
      <c r="W22" s="38"/>
      <c r="X22" s="38"/>
      <c r="Y22" s="38"/>
      <c r="Z22" s="38"/>
      <c r="AA22" s="38"/>
      <c r="AB22" s="38"/>
      <c r="AC22" s="38"/>
      <c r="AD22" s="38"/>
    </row>
    <row r="23" spans="1:30" ht="15.75" customHeight="1">
      <c r="A23" s="91" t="s">
        <v>15</v>
      </c>
      <c r="B23" s="92"/>
      <c r="C23" s="92"/>
      <c r="D23" s="93"/>
      <c r="E23" s="98" t="s">
        <v>25</v>
      </c>
      <c r="F23" s="99"/>
      <c r="G23" s="99"/>
      <c r="H23" s="99"/>
      <c r="I23" s="99"/>
      <c r="J23" s="99"/>
      <c r="K23" s="99"/>
      <c r="L23" s="100"/>
      <c r="M23" s="107" t="s">
        <v>26</v>
      </c>
      <c r="N23" s="108"/>
      <c r="O23" s="107" t="s">
        <v>27</v>
      </c>
      <c r="P23" s="111"/>
      <c r="Q23" s="111"/>
      <c r="R23" s="87" t="s">
        <v>28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9"/>
    </row>
    <row r="24" spans="1:30" ht="33.75" customHeight="1">
      <c r="A24" s="113" t="s">
        <v>29</v>
      </c>
      <c r="B24" s="107" t="s">
        <v>30</v>
      </c>
      <c r="C24" s="111"/>
      <c r="D24" s="108"/>
      <c r="E24" s="101"/>
      <c r="F24" s="102"/>
      <c r="G24" s="102"/>
      <c r="H24" s="102"/>
      <c r="I24" s="102"/>
      <c r="J24" s="102"/>
      <c r="K24" s="102"/>
      <c r="L24" s="103"/>
      <c r="M24" s="109"/>
      <c r="N24" s="110"/>
      <c r="O24" s="109"/>
      <c r="P24" s="112"/>
      <c r="Q24" s="112"/>
      <c r="R24" s="115" t="s">
        <v>31</v>
      </c>
      <c r="S24" s="116"/>
      <c r="T24" s="116"/>
      <c r="U24" s="117"/>
      <c r="V24" s="87" t="s">
        <v>32</v>
      </c>
      <c r="W24" s="88"/>
      <c r="X24" s="88"/>
      <c r="Y24" s="88"/>
      <c r="Z24" s="89"/>
      <c r="AA24" s="90" t="s">
        <v>33</v>
      </c>
      <c r="AB24" s="90"/>
      <c r="AC24" s="90"/>
      <c r="AD24" s="90"/>
    </row>
    <row r="25" spans="1:30" s="20" customFormat="1" ht="15.75" customHeight="1">
      <c r="A25" s="114"/>
      <c r="B25" s="104"/>
      <c r="C25" s="105"/>
      <c r="D25" s="106"/>
      <c r="E25" s="104"/>
      <c r="F25" s="105"/>
      <c r="G25" s="105"/>
      <c r="H25" s="105"/>
      <c r="I25" s="105"/>
      <c r="J25" s="105"/>
      <c r="K25" s="105"/>
      <c r="L25" s="106"/>
      <c r="M25" s="104"/>
      <c r="N25" s="106"/>
      <c r="O25" s="104"/>
      <c r="P25" s="105"/>
      <c r="Q25" s="105"/>
      <c r="R25" s="118"/>
      <c r="S25" s="119"/>
      <c r="T25" s="119"/>
      <c r="U25" s="120"/>
      <c r="V25" s="43"/>
      <c r="W25" s="44"/>
      <c r="X25" s="85" t="s">
        <v>45</v>
      </c>
      <c r="Y25" s="86"/>
      <c r="Z25" s="41"/>
      <c r="AA25" s="85" t="s">
        <v>45</v>
      </c>
      <c r="AB25" s="85"/>
      <c r="AC25" s="85"/>
      <c r="AD25" s="86"/>
    </row>
    <row r="26" spans="1:30" s="19" customFormat="1" ht="15" customHeight="1">
      <c r="A26" s="45">
        <v>1</v>
      </c>
      <c r="B26" s="91">
        <v>2</v>
      </c>
      <c r="C26" s="92"/>
      <c r="D26" s="93"/>
      <c r="E26" s="91">
        <v>3</v>
      </c>
      <c r="F26" s="92"/>
      <c r="G26" s="92"/>
      <c r="H26" s="92"/>
      <c r="I26" s="92"/>
      <c r="J26" s="92"/>
      <c r="K26" s="92"/>
      <c r="L26" s="93"/>
      <c r="M26" s="91">
        <v>4</v>
      </c>
      <c r="N26" s="93"/>
      <c r="O26" s="91">
        <v>5</v>
      </c>
      <c r="P26" s="92"/>
      <c r="Q26" s="92"/>
      <c r="R26" s="91">
        <v>6</v>
      </c>
      <c r="S26" s="92"/>
      <c r="T26" s="92"/>
      <c r="U26" s="93"/>
      <c r="V26" s="41"/>
      <c r="W26" s="42"/>
      <c r="X26" s="94" t="s">
        <v>46</v>
      </c>
      <c r="Y26" s="95"/>
      <c r="Z26" s="41"/>
      <c r="AA26" s="85" t="s">
        <v>34</v>
      </c>
      <c r="AB26" s="85"/>
      <c r="AC26" s="85"/>
      <c r="AD26" s="86"/>
    </row>
    <row r="27" spans="1:32" s="16" customFormat="1" ht="16.5" customHeight="1">
      <c r="A27" s="46">
        <v>1</v>
      </c>
      <c r="B27" s="47"/>
      <c r="C27" s="48"/>
      <c r="D27" s="49">
        <v>1</v>
      </c>
      <c r="E27" s="181" t="s">
        <v>54</v>
      </c>
      <c r="F27" s="182"/>
      <c r="G27" s="182"/>
      <c r="H27" s="182"/>
      <c r="I27" s="183"/>
      <c r="J27" s="50"/>
      <c r="K27" s="50"/>
      <c r="L27" s="51"/>
      <c r="M27" s="83"/>
      <c r="N27" s="84"/>
      <c r="O27" s="53"/>
      <c r="P27" s="54"/>
      <c r="Q27" s="55"/>
      <c r="R27" s="77"/>
      <c r="S27" s="78"/>
      <c r="T27" s="78"/>
      <c r="U27" s="79"/>
      <c r="V27" s="56"/>
      <c r="W27" s="57"/>
      <c r="X27" s="77"/>
      <c r="Y27" s="79"/>
      <c r="Z27" s="58"/>
      <c r="AA27" s="77"/>
      <c r="AB27" s="78"/>
      <c r="AC27" s="78"/>
      <c r="AD27" s="79"/>
      <c r="AE27" s="31"/>
      <c r="AF27" s="31"/>
    </row>
    <row r="28" spans="1:32" s="16" customFormat="1" ht="42.75" customHeight="1">
      <c r="A28" s="46">
        <v>2</v>
      </c>
      <c r="B28" s="47"/>
      <c r="C28" s="48"/>
      <c r="D28" s="49" t="s">
        <v>74</v>
      </c>
      <c r="E28" s="184" t="s">
        <v>56</v>
      </c>
      <c r="F28" s="185"/>
      <c r="G28" s="185"/>
      <c r="H28" s="185"/>
      <c r="I28" s="186"/>
      <c r="J28" s="32"/>
      <c r="K28" s="32"/>
      <c r="L28" s="32"/>
      <c r="M28" s="83" t="s">
        <v>47</v>
      </c>
      <c r="N28" s="84"/>
      <c r="O28" s="53"/>
      <c r="P28" s="54"/>
      <c r="Q28" s="59" t="s">
        <v>71</v>
      </c>
      <c r="R28" s="77">
        <v>42.4</v>
      </c>
      <c r="S28" s="78"/>
      <c r="T28" s="78"/>
      <c r="U28" s="79"/>
      <c r="V28" s="56"/>
      <c r="W28" s="57"/>
      <c r="X28" s="77">
        <v>210</v>
      </c>
      <c r="Y28" s="79"/>
      <c r="Z28" s="58"/>
      <c r="AA28" s="77">
        <f>X28*R28</f>
        <v>8904</v>
      </c>
      <c r="AB28" s="78"/>
      <c r="AC28" s="78"/>
      <c r="AD28" s="79"/>
      <c r="AE28" s="31"/>
      <c r="AF28" s="31"/>
    </row>
    <row r="29" spans="1:32" s="16" customFormat="1" ht="15" customHeight="1">
      <c r="A29" s="46">
        <v>3</v>
      </c>
      <c r="B29" s="47"/>
      <c r="C29" s="48"/>
      <c r="D29" s="49" t="s">
        <v>75</v>
      </c>
      <c r="E29" s="181" t="s">
        <v>55</v>
      </c>
      <c r="F29" s="182"/>
      <c r="G29" s="182"/>
      <c r="H29" s="182"/>
      <c r="I29" s="183"/>
      <c r="J29" s="32"/>
      <c r="K29" s="32"/>
      <c r="L29" s="32"/>
      <c r="M29" s="83"/>
      <c r="N29" s="84"/>
      <c r="O29" s="53"/>
      <c r="P29" s="54"/>
      <c r="Q29" s="55"/>
      <c r="R29" s="77"/>
      <c r="S29" s="78"/>
      <c r="T29" s="78"/>
      <c r="U29" s="79"/>
      <c r="V29" s="56"/>
      <c r="W29" s="57"/>
      <c r="X29" s="77"/>
      <c r="Y29" s="79"/>
      <c r="Z29" s="58"/>
      <c r="AA29" s="77"/>
      <c r="AB29" s="78"/>
      <c r="AC29" s="78"/>
      <c r="AD29" s="79"/>
      <c r="AE29" s="31"/>
      <c r="AF29" s="31"/>
    </row>
    <row r="30" spans="1:32" s="16" customFormat="1" ht="15" customHeight="1">
      <c r="A30" s="46">
        <v>4</v>
      </c>
      <c r="B30" s="47"/>
      <c r="C30" s="48"/>
      <c r="D30" s="49" t="s">
        <v>76</v>
      </c>
      <c r="E30" s="80" t="s">
        <v>57</v>
      </c>
      <c r="F30" s="81"/>
      <c r="G30" s="81"/>
      <c r="H30" s="81"/>
      <c r="I30" s="82"/>
      <c r="J30" s="50"/>
      <c r="K30" s="50"/>
      <c r="L30" s="51"/>
      <c r="M30" s="83" t="s">
        <v>70</v>
      </c>
      <c r="N30" s="84"/>
      <c r="O30" s="53"/>
      <c r="P30" s="54"/>
      <c r="Q30" s="55">
        <v>14</v>
      </c>
      <c r="R30" s="77">
        <v>14</v>
      </c>
      <c r="S30" s="78"/>
      <c r="T30" s="78"/>
      <c r="U30" s="79"/>
      <c r="V30" s="56"/>
      <c r="W30" s="57"/>
      <c r="X30" s="77">
        <v>78</v>
      </c>
      <c r="Y30" s="79"/>
      <c r="Z30" s="58"/>
      <c r="AA30" s="77">
        <f aca="true" t="shared" si="0" ref="AA30:AA41">X30*R30</f>
        <v>1092</v>
      </c>
      <c r="AB30" s="78"/>
      <c r="AC30" s="78"/>
      <c r="AD30" s="79"/>
      <c r="AE30" s="31"/>
      <c r="AF30" s="31"/>
    </row>
    <row r="31" spans="1:32" s="16" customFormat="1" ht="15" customHeight="1">
      <c r="A31" s="46">
        <v>5</v>
      </c>
      <c r="B31" s="47"/>
      <c r="C31" s="48"/>
      <c r="D31" s="49" t="s">
        <v>77</v>
      </c>
      <c r="E31" s="80" t="s">
        <v>58</v>
      </c>
      <c r="F31" s="81"/>
      <c r="G31" s="81"/>
      <c r="H31" s="81"/>
      <c r="I31" s="82"/>
      <c r="J31" s="32"/>
      <c r="K31" s="32"/>
      <c r="L31" s="32"/>
      <c r="M31" s="83" t="s">
        <v>70</v>
      </c>
      <c r="N31" s="84"/>
      <c r="O31" s="53"/>
      <c r="P31" s="54"/>
      <c r="Q31" s="55">
        <v>48</v>
      </c>
      <c r="R31" s="77">
        <v>48</v>
      </c>
      <c r="S31" s="78"/>
      <c r="T31" s="78"/>
      <c r="U31" s="79"/>
      <c r="V31" s="56"/>
      <c r="W31" s="57"/>
      <c r="X31" s="77">
        <v>90</v>
      </c>
      <c r="Y31" s="79"/>
      <c r="Z31" s="58"/>
      <c r="AA31" s="77">
        <f t="shared" si="0"/>
        <v>4320</v>
      </c>
      <c r="AB31" s="78"/>
      <c r="AC31" s="78"/>
      <c r="AD31" s="79"/>
      <c r="AE31" s="31"/>
      <c r="AF31" s="31"/>
    </row>
    <row r="32" spans="1:32" s="16" customFormat="1" ht="15" customHeight="1">
      <c r="A32" s="46">
        <v>6</v>
      </c>
      <c r="B32" s="47"/>
      <c r="C32" s="48"/>
      <c r="D32" s="49" t="s">
        <v>78</v>
      </c>
      <c r="E32" s="80" t="s">
        <v>59</v>
      </c>
      <c r="F32" s="81"/>
      <c r="G32" s="81"/>
      <c r="H32" s="81"/>
      <c r="I32" s="82"/>
      <c r="J32" s="50"/>
      <c r="K32" s="50"/>
      <c r="L32" s="51"/>
      <c r="M32" s="83" t="s">
        <v>70</v>
      </c>
      <c r="N32" s="84"/>
      <c r="O32" s="53"/>
      <c r="P32" s="54"/>
      <c r="Q32" s="55">
        <v>1</v>
      </c>
      <c r="R32" s="77">
        <v>1</v>
      </c>
      <c r="S32" s="78"/>
      <c r="T32" s="78"/>
      <c r="U32" s="79"/>
      <c r="V32" s="56"/>
      <c r="W32" s="57"/>
      <c r="X32" s="77">
        <v>150</v>
      </c>
      <c r="Y32" s="79"/>
      <c r="Z32" s="58"/>
      <c r="AA32" s="77">
        <f t="shared" si="0"/>
        <v>150</v>
      </c>
      <c r="AB32" s="78"/>
      <c r="AC32" s="78"/>
      <c r="AD32" s="79"/>
      <c r="AE32" s="31"/>
      <c r="AF32" s="31"/>
    </row>
    <row r="33" spans="1:32" s="16" customFormat="1" ht="15" customHeight="1">
      <c r="A33" s="46">
        <v>7</v>
      </c>
      <c r="B33" s="47"/>
      <c r="C33" s="48"/>
      <c r="D33" s="49" t="s">
        <v>79</v>
      </c>
      <c r="E33" s="80" t="s">
        <v>60</v>
      </c>
      <c r="F33" s="81"/>
      <c r="G33" s="81"/>
      <c r="H33" s="81"/>
      <c r="I33" s="82"/>
      <c r="J33" s="32"/>
      <c r="K33" s="32"/>
      <c r="L33" s="32"/>
      <c r="M33" s="83" t="s">
        <v>70</v>
      </c>
      <c r="N33" s="84"/>
      <c r="O33" s="53"/>
      <c r="P33" s="54"/>
      <c r="Q33" s="55">
        <v>1</v>
      </c>
      <c r="R33" s="77">
        <v>1</v>
      </c>
      <c r="S33" s="78"/>
      <c r="T33" s="78"/>
      <c r="U33" s="79"/>
      <c r="V33" s="56"/>
      <c r="W33" s="57"/>
      <c r="X33" s="77">
        <v>165</v>
      </c>
      <c r="Y33" s="79"/>
      <c r="Z33" s="58"/>
      <c r="AA33" s="77">
        <f t="shared" si="0"/>
        <v>165</v>
      </c>
      <c r="AB33" s="78"/>
      <c r="AC33" s="78"/>
      <c r="AD33" s="79"/>
      <c r="AE33" s="31"/>
      <c r="AF33" s="31"/>
    </row>
    <row r="34" spans="1:32" s="16" customFormat="1" ht="15" customHeight="1">
      <c r="A34" s="46">
        <v>8</v>
      </c>
      <c r="B34" s="47"/>
      <c r="C34" s="48"/>
      <c r="D34" s="49" t="s">
        <v>80</v>
      </c>
      <c r="E34" s="80" t="s">
        <v>61</v>
      </c>
      <c r="F34" s="81"/>
      <c r="G34" s="81"/>
      <c r="H34" s="81"/>
      <c r="I34" s="82"/>
      <c r="J34" s="50"/>
      <c r="K34" s="50"/>
      <c r="L34" s="51"/>
      <c r="M34" s="83" t="s">
        <v>70</v>
      </c>
      <c r="N34" s="84"/>
      <c r="O34" s="53"/>
      <c r="P34" s="54"/>
      <c r="Q34" s="55">
        <v>1</v>
      </c>
      <c r="R34" s="77">
        <v>1</v>
      </c>
      <c r="S34" s="78"/>
      <c r="T34" s="78"/>
      <c r="U34" s="79"/>
      <c r="V34" s="56"/>
      <c r="W34" s="57"/>
      <c r="X34" s="77">
        <v>118</v>
      </c>
      <c r="Y34" s="79"/>
      <c r="Z34" s="58"/>
      <c r="AA34" s="77">
        <f t="shared" si="0"/>
        <v>118</v>
      </c>
      <c r="AB34" s="78"/>
      <c r="AC34" s="78"/>
      <c r="AD34" s="79"/>
      <c r="AE34" s="31"/>
      <c r="AF34" s="31"/>
    </row>
    <row r="35" spans="1:32" s="16" customFormat="1" ht="15" customHeight="1">
      <c r="A35" s="46">
        <v>9</v>
      </c>
      <c r="B35" s="47"/>
      <c r="C35" s="48"/>
      <c r="D35" s="49" t="s">
        <v>81</v>
      </c>
      <c r="E35" s="80" t="s">
        <v>62</v>
      </c>
      <c r="F35" s="81"/>
      <c r="G35" s="81"/>
      <c r="H35" s="81"/>
      <c r="I35" s="82"/>
      <c r="J35" s="32"/>
      <c r="K35" s="32"/>
      <c r="L35" s="32"/>
      <c r="M35" s="83" t="s">
        <v>70</v>
      </c>
      <c r="N35" s="84"/>
      <c r="O35" s="53"/>
      <c r="P35" s="54"/>
      <c r="Q35" s="55">
        <v>1</v>
      </c>
      <c r="R35" s="77">
        <v>1</v>
      </c>
      <c r="S35" s="78"/>
      <c r="T35" s="78"/>
      <c r="U35" s="79"/>
      <c r="V35" s="56"/>
      <c r="W35" s="57"/>
      <c r="X35" s="77">
        <v>150</v>
      </c>
      <c r="Y35" s="79"/>
      <c r="Z35" s="58"/>
      <c r="AA35" s="77">
        <f t="shared" si="0"/>
        <v>150</v>
      </c>
      <c r="AB35" s="78"/>
      <c r="AC35" s="78"/>
      <c r="AD35" s="79"/>
      <c r="AE35" s="31"/>
      <c r="AF35" s="31"/>
    </row>
    <row r="36" spans="1:32" s="16" customFormat="1" ht="15" customHeight="1">
      <c r="A36" s="46">
        <v>10</v>
      </c>
      <c r="B36" s="47"/>
      <c r="C36" s="48"/>
      <c r="D36" s="49" t="s">
        <v>82</v>
      </c>
      <c r="E36" s="80" t="s">
        <v>63</v>
      </c>
      <c r="F36" s="81"/>
      <c r="G36" s="81"/>
      <c r="H36" s="81"/>
      <c r="I36" s="82"/>
      <c r="J36" s="50"/>
      <c r="K36" s="50"/>
      <c r="L36" s="51"/>
      <c r="M36" s="83" t="s">
        <v>70</v>
      </c>
      <c r="N36" s="84"/>
      <c r="O36" s="53"/>
      <c r="P36" s="54"/>
      <c r="Q36" s="55">
        <v>1</v>
      </c>
      <c r="R36" s="77">
        <v>1</v>
      </c>
      <c r="S36" s="78"/>
      <c r="T36" s="78"/>
      <c r="U36" s="79"/>
      <c r="V36" s="56"/>
      <c r="W36" s="57"/>
      <c r="X36" s="77">
        <v>140</v>
      </c>
      <c r="Y36" s="79"/>
      <c r="Z36" s="58"/>
      <c r="AA36" s="77">
        <f t="shared" si="0"/>
        <v>140</v>
      </c>
      <c r="AB36" s="78"/>
      <c r="AC36" s="78"/>
      <c r="AD36" s="79"/>
      <c r="AE36" s="31"/>
      <c r="AF36" s="31"/>
    </row>
    <row r="37" spans="1:32" s="16" customFormat="1" ht="15" customHeight="1">
      <c r="A37" s="46">
        <v>11</v>
      </c>
      <c r="B37" s="47"/>
      <c r="C37" s="48"/>
      <c r="D37" s="49" t="s">
        <v>83</v>
      </c>
      <c r="E37" s="80" t="s">
        <v>64</v>
      </c>
      <c r="F37" s="81"/>
      <c r="G37" s="81"/>
      <c r="H37" s="81"/>
      <c r="I37" s="82"/>
      <c r="J37" s="32"/>
      <c r="K37" s="32"/>
      <c r="L37" s="32"/>
      <c r="M37" s="83" t="s">
        <v>70</v>
      </c>
      <c r="N37" s="84"/>
      <c r="O37" s="53"/>
      <c r="P37" s="54"/>
      <c r="Q37" s="55">
        <v>1</v>
      </c>
      <c r="R37" s="77">
        <v>1</v>
      </c>
      <c r="S37" s="78"/>
      <c r="T37" s="78"/>
      <c r="U37" s="79"/>
      <c r="V37" s="56"/>
      <c r="W37" s="57"/>
      <c r="X37" s="77">
        <v>185</v>
      </c>
      <c r="Y37" s="79"/>
      <c r="Z37" s="58"/>
      <c r="AA37" s="77">
        <f t="shared" si="0"/>
        <v>185</v>
      </c>
      <c r="AB37" s="78"/>
      <c r="AC37" s="78"/>
      <c r="AD37" s="79"/>
      <c r="AE37" s="31"/>
      <c r="AF37" s="31"/>
    </row>
    <row r="38" spans="1:32" s="16" customFormat="1" ht="29.25" customHeight="1">
      <c r="A38" s="46">
        <v>12</v>
      </c>
      <c r="B38" s="47"/>
      <c r="C38" s="48"/>
      <c r="D38" s="49" t="s">
        <v>84</v>
      </c>
      <c r="E38" s="187" t="s">
        <v>66</v>
      </c>
      <c r="F38" s="188"/>
      <c r="G38" s="188"/>
      <c r="H38" s="188"/>
      <c r="I38" s="189"/>
      <c r="J38" s="50"/>
      <c r="K38" s="50"/>
      <c r="L38" s="51"/>
      <c r="M38" s="83" t="s">
        <v>72</v>
      </c>
      <c r="N38" s="84"/>
      <c r="O38" s="53"/>
      <c r="P38" s="54"/>
      <c r="Q38" s="55">
        <v>8</v>
      </c>
      <c r="R38" s="77">
        <v>8</v>
      </c>
      <c r="S38" s="78"/>
      <c r="T38" s="78"/>
      <c r="U38" s="79"/>
      <c r="V38" s="56"/>
      <c r="W38" s="57"/>
      <c r="X38" s="77">
        <v>75</v>
      </c>
      <c r="Y38" s="79"/>
      <c r="Z38" s="58"/>
      <c r="AA38" s="77">
        <f t="shared" si="0"/>
        <v>600</v>
      </c>
      <c r="AB38" s="78"/>
      <c r="AC38" s="78"/>
      <c r="AD38" s="79"/>
      <c r="AE38" s="31"/>
      <c r="AF38" s="31"/>
    </row>
    <row r="39" spans="1:32" s="16" customFormat="1" ht="33" customHeight="1">
      <c r="A39" s="46">
        <v>13</v>
      </c>
      <c r="B39" s="47"/>
      <c r="C39" s="48"/>
      <c r="D39" s="49" t="s">
        <v>85</v>
      </c>
      <c r="E39" s="187" t="s">
        <v>67</v>
      </c>
      <c r="F39" s="188"/>
      <c r="G39" s="188"/>
      <c r="H39" s="188"/>
      <c r="I39" s="189"/>
      <c r="J39" s="32"/>
      <c r="K39" s="32"/>
      <c r="L39" s="32"/>
      <c r="M39" s="83" t="s">
        <v>70</v>
      </c>
      <c r="N39" s="84"/>
      <c r="O39" s="53"/>
      <c r="P39" s="54"/>
      <c r="Q39" s="55">
        <v>16</v>
      </c>
      <c r="R39" s="77">
        <v>16</v>
      </c>
      <c r="S39" s="78"/>
      <c r="T39" s="78"/>
      <c r="U39" s="79"/>
      <c r="V39" s="56"/>
      <c r="W39" s="57"/>
      <c r="X39" s="77">
        <v>95</v>
      </c>
      <c r="Y39" s="79"/>
      <c r="Z39" s="58"/>
      <c r="AA39" s="77">
        <f t="shared" si="0"/>
        <v>1520</v>
      </c>
      <c r="AB39" s="78"/>
      <c r="AC39" s="78"/>
      <c r="AD39" s="79"/>
      <c r="AE39" s="31"/>
      <c r="AF39" s="31"/>
    </row>
    <row r="40" spans="1:32" s="16" customFormat="1" ht="15" customHeight="1">
      <c r="A40" s="46">
        <v>14</v>
      </c>
      <c r="B40" s="47"/>
      <c r="C40" s="48"/>
      <c r="D40" s="49" t="s">
        <v>86</v>
      </c>
      <c r="E40" s="190" t="s">
        <v>73</v>
      </c>
      <c r="F40" s="191"/>
      <c r="G40" s="191"/>
      <c r="H40" s="191"/>
      <c r="I40" s="192"/>
      <c r="J40" s="50"/>
      <c r="K40" s="50"/>
      <c r="L40" s="51"/>
      <c r="M40" s="83" t="s">
        <v>70</v>
      </c>
      <c r="N40" s="84"/>
      <c r="O40" s="53"/>
      <c r="P40" s="54"/>
      <c r="Q40" s="55">
        <v>1</v>
      </c>
      <c r="R40" s="77"/>
      <c r="S40" s="78"/>
      <c r="T40" s="78"/>
      <c r="U40" s="79"/>
      <c r="V40" s="56"/>
      <c r="W40" s="57"/>
      <c r="X40" s="77"/>
      <c r="Y40" s="79"/>
      <c r="Z40" s="58"/>
      <c r="AA40" s="77">
        <v>500</v>
      </c>
      <c r="AB40" s="78"/>
      <c r="AC40" s="78"/>
      <c r="AD40" s="79"/>
      <c r="AE40" s="31"/>
      <c r="AF40" s="31"/>
    </row>
    <row r="41" spans="1:32" s="16" customFormat="1" ht="15" customHeight="1">
      <c r="A41" s="46">
        <v>15</v>
      </c>
      <c r="B41" s="47"/>
      <c r="C41" s="48"/>
      <c r="D41" s="49" t="s">
        <v>87</v>
      </c>
      <c r="E41" s="190" t="s">
        <v>68</v>
      </c>
      <c r="F41" s="191"/>
      <c r="G41" s="191"/>
      <c r="H41" s="191"/>
      <c r="I41" s="192"/>
      <c r="J41" s="32"/>
      <c r="K41" s="32"/>
      <c r="L41" s="32"/>
      <c r="M41" s="83" t="s">
        <v>47</v>
      </c>
      <c r="N41" s="84"/>
      <c r="O41" s="53"/>
      <c r="P41" s="54"/>
      <c r="Q41" s="55">
        <v>42.2</v>
      </c>
      <c r="R41" s="77">
        <v>42.2</v>
      </c>
      <c r="S41" s="78"/>
      <c r="T41" s="78"/>
      <c r="U41" s="79"/>
      <c r="V41" s="56"/>
      <c r="W41" s="57"/>
      <c r="X41" s="77">
        <v>110</v>
      </c>
      <c r="Y41" s="79"/>
      <c r="Z41" s="58"/>
      <c r="AA41" s="77">
        <f t="shared" si="0"/>
        <v>4642</v>
      </c>
      <c r="AB41" s="78"/>
      <c r="AC41" s="78"/>
      <c r="AD41" s="79"/>
      <c r="AE41" s="31"/>
      <c r="AF41" s="31"/>
    </row>
    <row r="42" spans="1:32" s="16" customFormat="1" ht="15" customHeight="1">
      <c r="A42" s="46">
        <v>16</v>
      </c>
      <c r="B42" s="47"/>
      <c r="C42" s="48"/>
      <c r="D42" s="49" t="s">
        <v>88</v>
      </c>
      <c r="E42" s="190" t="s">
        <v>69</v>
      </c>
      <c r="F42" s="191"/>
      <c r="G42" s="191"/>
      <c r="H42" s="191"/>
      <c r="I42" s="192"/>
      <c r="J42" s="50"/>
      <c r="K42" s="50"/>
      <c r="L42" s="51"/>
      <c r="M42" s="83"/>
      <c r="N42" s="84"/>
      <c r="O42" s="53"/>
      <c r="P42" s="54"/>
      <c r="Q42" s="55"/>
      <c r="R42" s="77"/>
      <c r="S42" s="78"/>
      <c r="T42" s="78"/>
      <c r="U42" s="79"/>
      <c r="V42" s="56"/>
      <c r="W42" s="57"/>
      <c r="X42" s="77"/>
      <c r="Y42" s="79"/>
      <c r="Z42" s="58"/>
      <c r="AA42" s="77">
        <v>250</v>
      </c>
      <c r="AB42" s="78"/>
      <c r="AC42" s="78"/>
      <c r="AD42" s="79"/>
      <c r="AE42" s="31"/>
      <c r="AF42" s="31"/>
    </row>
    <row r="43" spans="1:3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 t="s">
        <v>35</v>
      </c>
      <c r="P43" s="3"/>
      <c r="Q43" s="12" t="s">
        <v>36</v>
      </c>
      <c r="R43" s="72"/>
      <c r="S43" s="73"/>
      <c r="T43" s="73"/>
      <c r="U43" s="74"/>
      <c r="V43" s="75"/>
      <c r="W43" s="75"/>
      <c r="X43" s="75"/>
      <c r="Y43" s="75"/>
      <c r="Z43" s="76"/>
      <c r="AA43" s="77">
        <f>SUM(AA28:AA42)</f>
        <v>22736</v>
      </c>
      <c r="AB43" s="78"/>
      <c r="AC43" s="78"/>
      <c r="AD43" s="79"/>
      <c r="AE43" s="21"/>
      <c r="AF43" s="21"/>
      <c r="AG43" s="21"/>
    </row>
    <row r="44" spans="1:3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2" t="s">
        <v>37</v>
      </c>
      <c r="R44" s="64"/>
      <c r="S44" s="65"/>
      <c r="T44" s="65"/>
      <c r="U44" s="66"/>
      <c r="V44" s="47"/>
      <c r="W44" s="48"/>
      <c r="X44" s="67"/>
      <c r="Y44" s="67"/>
      <c r="Z44" s="52"/>
      <c r="AA44" s="68">
        <f>AA43*18/118</f>
        <v>3468.2033898305085</v>
      </c>
      <c r="AB44" s="69"/>
      <c r="AC44" s="69"/>
      <c r="AD44" s="70"/>
      <c r="AF44" s="21"/>
      <c r="AG44" s="21"/>
    </row>
    <row r="45" spans="4:23" ht="15.75">
      <c r="D45" s="22"/>
      <c r="R45" s="71"/>
      <c r="S45" s="71"/>
      <c r="T45" s="71"/>
      <c r="U45" s="71"/>
      <c r="V45" s="71"/>
      <c r="W45" s="71"/>
    </row>
    <row r="46" spans="1:32" ht="15.75">
      <c r="A46" s="22"/>
      <c r="B46" s="22"/>
      <c r="C46" s="22"/>
      <c r="D46" s="22"/>
      <c r="AF46" s="21"/>
    </row>
    <row r="47" spans="1:30" ht="27.75" customHeight="1">
      <c r="A47" s="2" t="s">
        <v>38</v>
      </c>
      <c r="B47" s="23" t="s">
        <v>38</v>
      </c>
      <c r="E47" s="62" t="s">
        <v>39</v>
      </c>
      <c r="F47" s="62"/>
      <c r="G47" s="62"/>
      <c r="I47" s="62"/>
      <c r="J47" s="62"/>
      <c r="K47" s="24"/>
      <c r="L47" s="62" t="s">
        <v>40</v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</row>
    <row r="48" spans="5:30" s="6" customFormat="1" ht="10.5" customHeight="1">
      <c r="E48" s="61" t="s">
        <v>41</v>
      </c>
      <c r="F48" s="61"/>
      <c r="G48" s="61"/>
      <c r="I48" s="61" t="s">
        <v>42</v>
      </c>
      <c r="J48" s="61"/>
      <c r="L48" s="61" t="s">
        <v>43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ht="15.75" customHeight="1">
      <c r="L49" s="24"/>
    </row>
    <row r="50" spans="1:30" ht="28.5" customHeight="1">
      <c r="A50" s="2" t="s">
        <v>44</v>
      </c>
      <c r="B50" s="23" t="s">
        <v>44</v>
      </c>
      <c r="E50" s="62" t="s">
        <v>39</v>
      </c>
      <c r="F50" s="62"/>
      <c r="G50" s="62"/>
      <c r="I50" s="62"/>
      <c r="J50" s="62"/>
      <c r="K50" s="24"/>
      <c r="L50" s="63" t="s">
        <v>89</v>
      </c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spans="5:30" s="6" customFormat="1" ht="10.5" customHeight="1">
      <c r="E51" s="60" t="s">
        <v>41</v>
      </c>
      <c r="F51" s="60"/>
      <c r="G51" s="60"/>
      <c r="I51" s="61" t="s">
        <v>42</v>
      </c>
      <c r="J51" s="61"/>
      <c r="L51" s="61" t="s">
        <v>43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spans="5:30" s="1" customFormat="1" ht="11.25" customHeight="1">
      <c r="E52" s="25"/>
      <c r="F52" s="25"/>
      <c r="G52" s="25"/>
      <c r="I52" s="25"/>
      <c r="J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ht="15.75" customHeight="1"/>
  </sheetData>
  <sheetProtection/>
  <mergeCells count="149">
    <mergeCell ref="R44:U44"/>
    <mergeCell ref="X44:Y44"/>
    <mergeCell ref="AA2:AD2"/>
    <mergeCell ref="AA13:AD13"/>
    <mergeCell ref="AA15:AD15"/>
    <mergeCell ref="AA3:AD3"/>
    <mergeCell ref="AA12:AD12"/>
    <mergeCell ref="AA9:AD10"/>
    <mergeCell ref="AA11:AD11"/>
    <mergeCell ref="AA14:AB14"/>
    <mergeCell ref="E51:G51"/>
    <mergeCell ref="I51:J51"/>
    <mergeCell ref="L51:AD51"/>
    <mergeCell ref="E50:G50"/>
    <mergeCell ref="I50:J50"/>
    <mergeCell ref="L50:AD50"/>
    <mergeCell ref="V3:Z3"/>
    <mergeCell ref="AA4:AD4"/>
    <mergeCell ref="AA5:AD6"/>
    <mergeCell ref="AA7:AD8"/>
    <mergeCell ref="F6:X6"/>
    <mergeCell ref="F8:X8"/>
    <mergeCell ref="D4:X4"/>
    <mergeCell ref="R13:Y13"/>
    <mergeCell ref="H20:Q20"/>
    <mergeCell ref="W15:Z15"/>
    <mergeCell ref="E48:G48"/>
    <mergeCell ref="I48:J48"/>
    <mergeCell ref="L48:AD48"/>
    <mergeCell ref="I47:J47"/>
    <mergeCell ref="O26:Q26"/>
    <mergeCell ref="AA43:AD43"/>
    <mergeCell ref="AA44:AD44"/>
    <mergeCell ref="X18:AA18"/>
    <mergeCell ref="AA24:AD24"/>
    <mergeCell ref="E47:G47"/>
    <mergeCell ref="V43:Z43"/>
    <mergeCell ref="R45:W45"/>
    <mergeCell ref="R43:U43"/>
    <mergeCell ref="L47:AD47"/>
    <mergeCell ref="M21:AA21"/>
    <mergeCell ref="V24:Z24"/>
    <mergeCell ref="R24:U25"/>
    <mergeCell ref="L19:N19"/>
    <mergeCell ref="X19:AA19"/>
    <mergeCell ref="T17:AA17"/>
    <mergeCell ref="T12:Z12"/>
    <mergeCell ref="E23:L25"/>
    <mergeCell ref="M23:N25"/>
    <mergeCell ref="O23:Q25"/>
    <mergeCell ref="T19:W19"/>
    <mergeCell ref="R23:AD23"/>
    <mergeCell ref="X25:Y25"/>
    <mergeCell ref="B26:D26"/>
    <mergeCell ref="A23:D23"/>
    <mergeCell ref="A24:A25"/>
    <mergeCell ref="B24:D25"/>
    <mergeCell ref="D10:Z10"/>
    <mergeCell ref="O19:R19"/>
    <mergeCell ref="T18:W18"/>
    <mergeCell ref="L17:N18"/>
    <mergeCell ref="O17:R18"/>
    <mergeCell ref="B11:Z11"/>
    <mergeCell ref="AA25:AD25"/>
    <mergeCell ref="X26:Y26"/>
    <mergeCell ref="AA26:AD26"/>
    <mergeCell ref="R26:U26"/>
    <mergeCell ref="E26:L26"/>
    <mergeCell ref="M26:N26"/>
    <mergeCell ref="R38:U38"/>
    <mergeCell ref="X38:Y38"/>
    <mergeCell ref="AA38:AD38"/>
    <mergeCell ref="E39:I39"/>
    <mergeCell ref="M39:N39"/>
    <mergeCell ref="R39:U39"/>
    <mergeCell ref="X39:Y39"/>
    <mergeCell ref="AA39:AD39"/>
    <mergeCell ref="E38:I38"/>
    <mergeCell ref="M38:N38"/>
    <mergeCell ref="E36:I36"/>
    <mergeCell ref="M36:N36"/>
    <mergeCell ref="R36:U36"/>
    <mergeCell ref="X36:Y36"/>
    <mergeCell ref="AA36:AD36"/>
    <mergeCell ref="E37:I37"/>
    <mergeCell ref="M37:N37"/>
    <mergeCell ref="R37:U37"/>
    <mergeCell ref="X37:Y37"/>
    <mergeCell ref="AA37:AD37"/>
    <mergeCell ref="E27:I27"/>
    <mergeCell ref="M27:N27"/>
    <mergeCell ref="R27:U27"/>
    <mergeCell ref="X27:Y27"/>
    <mergeCell ref="AA27:AD27"/>
    <mergeCell ref="E29:I29"/>
    <mergeCell ref="M29:N29"/>
    <mergeCell ref="R29:U29"/>
    <mergeCell ref="X29:Y29"/>
    <mergeCell ref="AA29:AD29"/>
    <mergeCell ref="E28:I28"/>
    <mergeCell ref="M28:N28"/>
    <mergeCell ref="R28:U28"/>
    <mergeCell ref="X28:Y28"/>
    <mergeCell ref="AA28:AD28"/>
    <mergeCell ref="E30:I30"/>
    <mergeCell ref="M30:N30"/>
    <mergeCell ref="R30:U30"/>
    <mergeCell ref="X30:Y30"/>
    <mergeCell ref="AA30:AD30"/>
    <mergeCell ref="E31:I31"/>
    <mergeCell ref="M31:N31"/>
    <mergeCell ref="R31:U31"/>
    <mergeCell ref="X31:Y31"/>
    <mergeCell ref="AA31:AD31"/>
    <mergeCell ref="E32:I32"/>
    <mergeCell ref="M32:N32"/>
    <mergeCell ref="R32:U32"/>
    <mergeCell ref="X32:Y32"/>
    <mergeCell ref="AA32:AD32"/>
    <mergeCell ref="E33:I33"/>
    <mergeCell ref="M33:N33"/>
    <mergeCell ref="R33:U33"/>
    <mergeCell ref="X33:Y33"/>
    <mergeCell ref="AA33:AD33"/>
    <mergeCell ref="E34:I34"/>
    <mergeCell ref="M34:N34"/>
    <mergeCell ref="R34:U34"/>
    <mergeCell ref="X34:Y34"/>
    <mergeCell ref="AA34:AD34"/>
    <mergeCell ref="E35:I35"/>
    <mergeCell ref="M35:N35"/>
    <mergeCell ref="R35:U35"/>
    <mergeCell ref="X35:Y35"/>
    <mergeCell ref="AA35:AD35"/>
    <mergeCell ref="E40:I40"/>
    <mergeCell ref="M40:N40"/>
    <mergeCell ref="R40:U40"/>
    <mergeCell ref="X40:Y40"/>
    <mergeCell ref="AA40:AD40"/>
    <mergeCell ref="E41:I41"/>
    <mergeCell ref="M41:N41"/>
    <mergeCell ref="R41:U41"/>
    <mergeCell ref="X41:Y41"/>
    <mergeCell ref="AA41:AD41"/>
    <mergeCell ref="E42:I42"/>
    <mergeCell ref="M42:N42"/>
    <mergeCell ref="R42:U42"/>
    <mergeCell ref="X42:Y42"/>
    <mergeCell ref="AA42:AD42"/>
  </mergeCells>
  <printOptions/>
  <pageMargins left="0.6692913385826772" right="0.4724409448818898" top="0.1968503937007874" bottom="0.3937007874015748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</dc:creator>
  <cp:keywords/>
  <dc:description/>
  <cp:lastModifiedBy>Владелец</cp:lastModifiedBy>
  <cp:lastPrinted>2009-10-05T13:55:35Z</cp:lastPrinted>
  <dcterms:created xsi:type="dcterms:W3CDTF">2008-07-23T11:13:45Z</dcterms:created>
  <dcterms:modified xsi:type="dcterms:W3CDTF">2010-04-24T23:09:29Z</dcterms:modified>
  <cp:category/>
  <cp:version/>
  <cp:contentType/>
  <cp:contentStatus/>
</cp:coreProperties>
</file>